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ドメイン" state="visible" r:id="rId4"/>
    <sheet sheetId="2" name="証明書" state="visible" r:id="rId5"/>
    <sheet sheetId="3" name="使い方" state="visible" r:id="rId6"/>
  </sheets>
  <definedNames>
    <definedName name="_xlnm.Print_Titles" localSheetId="0">'ドメイン'!$3:$3</definedName>
    <definedName name="_xlnm.Print_Titles" localSheetId="1">'証明書'!$3:$3</definedName>
  </definedNames>
  <calcPr calcId="171027"/>
</workbook>
</file>

<file path=xl/sharedStrings.xml><?xml version="1.0" encoding="utf-8"?>
<sst xmlns="http://schemas.openxmlformats.org/spreadsheetml/2006/main" count="115" uniqueCount="90">
  <si>
    <t>ドメインの一覧</t>
  </si>
  <si>
    <t>会社が持っているドメインを1行に1つ書きます。残り日数と要確認の列は式なので、書き込まないでください。</t>
  </si>
  <si>
    <t>ドメイン名</t>
  </si>
  <si>
    <t>用途</t>
  </si>
  <si>
    <t>登録事業者</t>
  </si>
  <si>
    <t>登録の名義</t>
  </si>
  <si>
    <t>有効期限</t>
  </si>
  <si>
    <t>自動更新</t>
  </si>
  <si>
    <t>支払い方法</t>
  </si>
  <si>
    <t>DNSの管理先</t>
  </si>
  <si>
    <t>メールで使う</t>
  </si>
  <si>
    <t>残り日数</t>
  </si>
  <si>
    <t>要確認</t>
  </si>
  <si>
    <t>担当(主・予備)</t>
  </si>
  <si>
    <t>ログイン情報の保管先</t>
  </si>
  <si>
    <t>備考</t>
  </si>
  <si>
    <t>example.co.jp</t>
  </si>
  <si>
    <t>コーポレートサイト・メール</t>
  </si>
  <si>
    <t>レジストラA</t>
  </si>
  <si>
    <t>自社</t>
  </si>
  <si>
    <t>あり</t>
  </si>
  <si>
    <t>請求書払い</t>
  </si>
  <si>
    <t>総務部 鈴木・営業部 山田</t>
  </si>
  <si>
    <t>パスワード管理ツール(情シスの金庫)</t>
  </si>
  <si>
    <t>example.jp</t>
  </si>
  <si>
    <t>採用サイト</t>
  </si>
  <si>
    <t>レジストラB</t>
  </si>
  <si>
    <t>制作会社</t>
  </si>
  <si>
    <t>制作会社が代行</t>
  </si>
  <si>
    <t>制作会社のサーバー</t>
  </si>
  <si>
    <t>なし</t>
  </si>
  <si>
    <t>総務部 鈴木</t>
  </si>
  <si>
    <t>制作会社が保管</t>
  </si>
  <si>
    <t>名義を自社へ移す相談中</t>
  </si>
  <si>
    <t>example.com</t>
  </si>
  <si>
    <t>通販サイト(2024年に閉店)</t>
  </si>
  <si>
    <t>個人</t>
  </si>
  <si>
    <t>個人のカード</t>
  </si>
  <si>
    <t>営業部 佐藤</t>
  </si>
  <si>
    <t>本人のメモ</t>
  </si>
  <si>
    <t>他人に取られないよう、しばらく持ち続ける</t>
  </si>
  <si>
    <t>example.net</t>
  </si>
  <si>
    <t>キャンペーン用(2025年に終了)</t>
  </si>
  <si>
    <t>レジストラC</t>
  </si>
  <si>
    <t>不明</t>
  </si>
  <si>
    <t>法人カード</t>
  </si>
  <si>
    <t>持ち主が分からない。更新してから調べる</t>
  </si>
  <si>
    <t>SSL/TLSサーバー証明書の一覧</t>
  </si>
  <si>
    <t>Webサイト・メール・VPN・社内システムで使う証明書を1行に1枚書きます。自動で更新されるものも、確かめるために書きます。</t>
  </si>
  <si>
    <t>対象のホスト名</t>
  </si>
  <si>
    <t>使っている場所</t>
  </si>
  <si>
    <t>種類</t>
  </si>
  <si>
    <t>発行元(認証局)</t>
  </si>
  <si>
    <t>更新方法</t>
  </si>
  <si>
    <t>発行日</t>
  </si>
  <si>
    <t>有効日数</t>
  </si>
  <si>
    <t>次の発行の上限(目安)</t>
  </si>
  <si>
    <t>期限の通知先</t>
  </si>
  <si>
    <t>担当</t>
  </si>
  <si>
    <t>www.example.co.jp</t>
  </si>
  <si>
    <t>コーポレートサイト(レンタルサーバー)</t>
  </si>
  <si>
    <t>DV</t>
  </si>
  <si>
    <t>認証局A</t>
  </si>
  <si>
    <t>自動(サービス側)</t>
  </si>
  <si>
    <t>it-alert@example.co.jp</t>
  </si>
  <si>
    <t>mail.example.co.jp</t>
  </si>
  <si>
    <t>メールサーバー</t>
  </si>
  <si>
    <t>OV</t>
  </si>
  <si>
    <t>認証局B</t>
  </si>
  <si>
    <t>手動</t>
  </si>
  <si>
    <t>更新手順は共有フォルダの手順書</t>
  </si>
  <si>
    <t>vpn.example.co.jp</t>
  </si>
  <si>
    <t>VPN装置</t>
  </si>
  <si>
    <t>総務部 鈴木の個人アドレス</t>
  </si>
  <si>
    <t>通知先を共有アドレスへ変える</t>
  </si>
  <si>
    <t>shop.example.com</t>
  </si>
  <si>
    <t>通販サイト(クラウド)</t>
  </si>
  <si>
    <t>認証局C</t>
  </si>
  <si>
    <t>自動(ACME)</t>
  </si>
  <si>
    <t>使い方</t>
  </si>
  <si>
    <t>このファイルは「ドメイン」「証明書」「使い方」の3枚でできています。</t>
  </si>
  <si>
    <t>ドメインの期限が切れると、Webサイトとメールが同時に止まります。廃止されたドメインは他人に取られることがあり(ドロップキャッチ)、取り戻せないうえ、偽のサイトに使われるおそれがあります。</t>
  </si>
  <si>
    <t>登録の名義が制作会社や個人のままだと、契約が終わったり担当が辞めたりしたときに手続きができません。要確認に「名義を確認」と出たものは、自社の名義へ移す相談をします。</t>
  </si>
  <si>
    <t>自動更新ありでも、支払いのカードが切れていると更新されません。「個人のカード」は退職とともに止まるので、会社の支払いに切り替えます。</t>
  </si>
  <si>
    <t>DNSの管理先は、ドメインを取った事業者と別のことがあります。DNSを変えられる管理画面と、そのログイン情報の保管先を書きます。パスワードそのものは書きません。</t>
  </si>
  <si>
    <t>証明書の最長の有効期間は、2026年3月15日から200日、2027年3月15日から100日、2029年3月15日から47日に短くなります。上限は発行した日で決まります。</t>
  </si>
  <si>
    <t>「次の発行の上限(目安)」は、今の証明書の有効期限ごろに次の証明書を出すとしたときの上限です。100日や47日になる証明書を手作業で更新しているなら、自動更新(ACME)に切り替える計画を立てます。</t>
  </si>
  <si>
    <t>証明書の要確認は、残り14日以内で★、手動で更新するものは残り30日以内で★が付きます。自動更新のものも、30日を切ったら本当に更新されたかを確かめます。</t>
  </si>
  <si>
    <t>期限の通知先は、担当者が替わっても届く共有のアドレスにします。個人のアドレスのままだと、異動や退職で通知が誰にも届かなくなります。</t>
  </si>
  <si>
    <t>要らなくなったドメインは、すぐに手放さず、メールやリンクがもう使われていないことを確かめてから廃止を決めます。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</si>
</sst>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color rgb="FF2352DC"/>
      <sz val="15"/>
      <name val="游ゴシック"/>
    </font>
    <font>
      <color rgb="FF5F6C83"/>
      <sz val="9.5"/>
      <name val="游ゴシック"/>
    </font>
    <font>
      <b/>
      <color rgb="FFFFFFFF"/>
      <sz val="10"/>
      <name val="游ゴシック"/>
    </font>
    <font>
      <color rgb="FF0E1726"/>
      <sz val="10"/>
      <name val="游ゴシック"/>
    </font>
    <font>
      <b/>
      <color rgb="FF2352DC"/>
      <sz val="14"/>
      <name val="游ゴシック"/>
    </font>
    <font>
      <color rgb="FF0E1726"/>
      <sz val="10.5"/>
      <name val="游ゴシック"/>
    </font>
  </fonts>
  <fills count="4">
    <fill>
      <patternFill patternType="none"/>
    </fill>
    <fill>
      <patternFill patternType="gray125"/>
    </fill>
    <fill>
      <patternFill patternType="solid">
        <fgColor rgb="FF2352DC"/>
      </patternFill>
    </fill>
    <fill>
      <patternFill patternType="solid">
        <fgColor rgb="FFF4F7FC"/>
      </patternFill>
    </fill>
  </fills>
  <borders count="2">
    <border>
      <left/>
      <right/>
      <top/>
      <bottom/>
      <diagonal/>
    </border>
    <border>
      <left style="thin">
        <color rgb="FFC9D3E2"/>
      </left>
      <right style="thin">
        <color rgb="FFC9D3E2"/>
      </right>
      <top style="thin">
        <color rgb="FFC9D3E2"/>
      </top>
      <bottom style="thin">
        <color rgb="FFC9D3E2"/>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xf>
    <xf numFmtId="164" fontId="4" fillId="0" borderId="1" xfId="0" applyNumberFormat="1" applyFont="1" applyBorder="1" applyAlignment="1">
      <alignment horizontal="center" vertical="center"/>
    </xf>
    <xf numFmtId="0" fontId="4" fillId="3" borderId="1" xfId="0" applyFont="1" applyFill="1" applyBorder="1" applyAlignment="1">
      <alignment vertical="center"/>
    </xf>
    <xf numFmtId="0" fontId="5" fillId="0" borderId="0" xfId="0" applyFont="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workbookViewId="0" showGridLines="0">
      <pane ySplit="3" topLeftCell="A4" activePane="bottomLeft" state="frozen"/>
      <selection pane="bottomLeft"/>
    </sheetView>
  </sheetViews>
  <sheetFormatPr defaultRowHeight="18" outlineLevelRow="0" outlineLevelCol="0" x14ac:dyDescent="55" customHeight="1"/>
  <cols>
    <col min="1" max="2" width="20" customWidth="1"/>
    <col min="3" max="3" width="13" customWidth="1"/>
    <col min="4" max="4" width="10" customWidth="1"/>
    <col min="5" max="5" width="12" customWidth="1"/>
    <col min="6" max="6" width="8" customWidth="1"/>
    <col min="7" max="7" width="14" customWidth="1"/>
    <col min="8" max="8" width="16" customWidth="1"/>
    <col min="11" max="11" width="30" customWidth="1"/>
    <col min="12" max="12" width="18" customWidth="1"/>
    <col min="13" max="13" width="20" customWidth="1"/>
    <col min="14" max="14" width="24"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2"/>
      <c r="C2" s="2"/>
      <c r="D2" s="2"/>
      <c r="E2" s="2"/>
      <c r="F2" s="2"/>
      <c r="G2" s="2"/>
      <c r="H2" s="2"/>
      <c r="I2" s="2"/>
      <c r="J2" s="2"/>
      <c r="K2" s="2"/>
      <c r="L2" s="2"/>
      <c r="M2" s="2"/>
      <c r="N2" s="2"/>
    </row>
    <row r="3" ht="30" customHeight="1"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15</v>
      </c>
    </row>
    <row r="4" spans="1:14" x14ac:dyDescent="0.25">
      <c r="A4" s="4" t="s">
        <v>16</v>
      </c>
      <c r="B4" s="4" t="s">
        <v>17</v>
      </c>
      <c r="C4" s="4" t="s">
        <v>18</v>
      </c>
      <c r="D4" s="5" t="s">
        <v>19</v>
      </c>
      <c r="E4" s="6">
        <v>46477</v>
      </c>
      <c r="F4" s="5" t="s">
        <v>20</v>
      </c>
      <c r="G4" s="5" t="s">
        <v>21</v>
      </c>
      <c r="H4" s="4" t="s">
        <v>18</v>
      </c>
      <c r="I4" s="5" t="s">
        <v>20</v>
      </c>
      <c r="J4" s="7">
        <f>IF(E4="","",E4-TODAY())</f>
      </c>
      <c r="K4" s="7">
        <f>IF(A4="","",TRIM(IF(J4="","",IF(J4&lt;0,"期限切れ ",IF(J4&lt;=30,"★30日以内 ",IF(J4&lt;=90,"90日以内 ",""))))&amp;IF(F4&lt;&gt;"あり","手動更新 ","")&amp;IF(AND(D4&lt;&gt;"",D4&lt;&gt;"自社"),"名義を確認 ","")&amp;IF(G4="個人のカード","支払いを確認","")))</f>
      </c>
      <c r="L4" s="4" t="s">
        <v>22</v>
      </c>
      <c r="M4" s="4" t="s">
        <v>23</v>
      </c>
      <c r="N4" s="4"/>
    </row>
    <row r="5" spans="1:14" x14ac:dyDescent="0.25">
      <c r="A5" s="4" t="s">
        <v>24</v>
      </c>
      <c r="B5" s="4" t="s">
        <v>25</v>
      </c>
      <c r="C5" s="4" t="s">
        <v>26</v>
      </c>
      <c r="D5" s="5" t="s">
        <v>27</v>
      </c>
      <c r="E5" s="6">
        <v>46326</v>
      </c>
      <c r="F5" s="5" t="s">
        <v>20</v>
      </c>
      <c r="G5" s="5" t="s">
        <v>28</v>
      </c>
      <c r="H5" s="4" t="s">
        <v>29</v>
      </c>
      <c r="I5" s="5" t="s">
        <v>30</v>
      </c>
      <c r="J5" s="7">
        <f>IF(E5="","",E5-TODAY())</f>
      </c>
      <c r="K5" s="7">
        <f>IF(A5="","",TRIM(IF(J5="","",IF(J5&lt;0,"期限切れ ",IF(J5&lt;=30,"★30日以内 ",IF(J5&lt;=90,"90日以内 ",""))))&amp;IF(F5&lt;&gt;"あり","手動更新 ","")&amp;IF(AND(D5&lt;&gt;"",D5&lt;&gt;"自社"),"名義を確認 ","")&amp;IF(G5="個人のカード","支払いを確認","")))</f>
      </c>
      <c r="L5" s="4" t="s">
        <v>31</v>
      </c>
      <c r="M5" s="4" t="s">
        <v>32</v>
      </c>
      <c r="N5" s="4" t="s">
        <v>33</v>
      </c>
    </row>
    <row r="6" spans="1:14" x14ac:dyDescent="0.25">
      <c r="A6" s="4" t="s">
        <v>34</v>
      </c>
      <c r="B6" s="4" t="s">
        <v>35</v>
      </c>
      <c r="C6" s="4" t="s">
        <v>26</v>
      </c>
      <c r="D6" s="5" t="s">
        <v>36</v>
      </c>
      <c r="E6" s="6">
        <v>46407</v>
      </c>
      <c r="F6" s="5" t="s">
        <v>30</v>
      </c>
      <c r="G6" s="5" t="s">
        <v>37</v>
      </c>
      <c r="H6" s="4" t="s">
        <v>26</v>
      </c>
      <c r="I6" s="5" t="s">
        <v>30</v>
      </c>
      <c r="J6" s="7">
        <f>IF(E6="","",E6-TODAY())</f>
      </c>
      <c r="K6" s="7">
        <f>IF(A6="","",TRIM(IF(J6="","",IF(J6&lt;0,"期限切れ ",IF(J6&lt;=30,"★30日以内 ",IF(J6&lt;=90,"90日以内 ",""))))&amp;IF(F6&lt;&gt;"あり","手動更新 ","")&amp;IF(AND(D6&lt;&gt;"",D6&lt;&gt;"自社"),"名義を確認 ","")&amp;IF(G6="個人のカード","支払いを確認","")))</f>
      </c>
      <c r="L6" s="4" t="s">
        <v>38</v>
      </c>
      <c r="M6" s="4" t="s">
        <v>39</v>
      </c>
      <c r="N6" s="4" t="s">
        <v>40</v>
      </c>
    </row>
    <row r="7" spans="1:14" x14ac:dyDescent="0.25">
      <c r="A7" s="4" t="s">
        <v>41</v>
      </c>
      <c r="B7" s="4" t="s">
        <v>42</v>
      </c>
      <c r="C7" s="4" t="s">
        <v>43</v>
      </c>
      <c r="D7" s="5" t="s">
        <v>44</v>
      </c>
      <c r="E7" s="6">
        <v>46366</v>
      </c>
      <c r="F7" s="5" t="s">
        <v>20</v>
      </c>
      <c r="G7" s="5" t="s">
        <v>45</v>
      </c>
      <c r="H7" s="4" t="s">
        <v>43</v>
      </c>
      <c r="I7" s="5" t="s">
        <v>30</v>
      </c>
      <c r="J7" s="7">
        <f>IF(E7="","",E7-TODAY())</f>
      </c>
      <c r="K7" s="7">
        <f>IF(A7="","",TRIM(IF(J7="","",IF(J7&lt;0,"期限切れ ",IF(J7&lt;=30,"★30日以内 ",IF(J7&lt;=90,"90日以内 ",""))))&amp;IF(F7&lt;&gt;"あり","手動更新 ","")&amp;IF(AND(D7&lt;&gt;"",D7&lt;&gt;"自社"),"名義を確認 ","")&amp;IF(G7="個人のカード","支払いを確認","")))</f>
      </c>
      <c r="L7" s="4"/>
      <c r="M7" s="4" t="s">
        <v>44</v>
      </c>
      <c r="N7" s="4" t="s">
        <v>46</v>
      </c>
    </row>
    <row r="8" spans="1:14" x14ac:dyDescent="0.25">
      <c r="A8" s="4"/>
      <c r="B8" s="4"/>
      <c r="C8" s="4"/>
      <c r="D8" s="5"/>
      <c r="E8" s="6"/>
      <c r="F8" s="5"/>
      <c r="G8" s="5"/>
      <c r="H8" s="4"/>
      <c r="I8" s="5"/>
      <c r="J8" s="7">
        <f>IF(E8="","",E8-TODAY())</f>
      </c>
      <c r="K8" s="7">
        <f>IF(A8="","",TRIM(IF(J8="","",IF(J8&lt;0,"期限切れ ",IF(J8&lt;=30,"★30日以内 ",IF(J8&lt;=90,"90日以内 ",""))))&amp;IF(F8&lt;&gt;"あり","手動更新 ","")&amp;IF(AND(D8&lt;&gt;"",D8&lt;&gt;"自社"),"名義を確認 ","")&amp;IF(G8="個人のカード","支払いを確認","")))</f>
      </c>
      <c r="L8" s="4"/>
      <c r="M8" s="4"/>
      <c r="N8" s="4"/>
    </row>
    <row r="9" spans="1:14" x14ac:dyDescent="0.25">
      <c r="A9" s="4"/>
      <c r="B9" s="4"/>
      <c r="C9" s="4"/>
      <c r="D9" s="5"/>
      <c r="E9" s="6"/>
      <c r="F9" s="5"/>
      <c r="G9" s="5"/>
      <c r="H9" s="4"/>
      <c r="I9" s="5"/>
      <c r="J9" s="7">
        <f>IF(E9="","",E9-TODAY())</f>
      </c>
      <c r="K9" s="7">
        <f>IF(A9="","",TRIM(IF(J9="","",IF(J9&lt;0,"期限切れ ",IF(J9&lt;=30,"★30日以内 ",IF(J9&lt;=90,"90日以内 ",""))))&amp;IF(F9&lt;&gt;"あり","手動更新 ","")&amp;IF(AND(D9&lt;&gt;"",D9&lt;&gt;"自社"),"名義を確認 ","")&amp;IF(G9="個人のカード","支払いを確認","")))</f>
      </c>
      <c r="L9" s="4"/>
      <c r="M9" s="4"/>
      <c r="N9" s="4"/>
    </row>
    <row r="10" spans="1:14" x14ac:dyDescent="0.25">
      <c r="A10" s="4"/>
      <c r="B10" s="4"/>
      <c r="C10" s="4"/>
      <c r="D10" s="5"/>
      <c r="E10" s="6"/>
      <c r="F10" s="5"/>
      <c r="G10" s="5"/>
      <c r="H10" s="4"/>
      <c r="I10" s="5"/>
      <c r="J10" s="7">
        <f>IF(E10="","",E10-TODAY())</f>
      </c>
      <c r="K10" s="7">
        <f>IF(A10="","",TRIM(IF(J10="","",IF(J10&lt;0,"期限切れ ",IF(J10&lt;=30,"★30日以内 ",IF(J10&lt;=90,"90日以内 ",""))))&amp;IF(F10&lt;&gt;"あり","手動更新 ","")&amp;IF(AND(D10&lt;&gt;"",D10&lt;&gt;"自社"),"名義を確認 ","")&amp;IF(G10="個人のカード","支払いを確認","")))</f>
      </c>
      <c r="L10" s="4"/>
      <c r="M10" s="4"/>
      <c r="N10" s="4"/>
    </row>
    <row r="11" spans="1:14" x14ac:dyDescent="0.25">
      <c r="A11" s="4"/>
      <c r="B11" s="4"/>
      <c r="C11" s="4"/>
      <c r="D11" s="5"/>
      <c r="E11" s="6"/>
      <c r="F11" s="5"/>
      <c r="G11" s="5"/>
      <c r="H11" s="4"/>
      <c r="I11" s="5"/>
      <c r="J11" s="7">
        <f>IF(E11="","",E11-TODAY())</f>
      </c>
      <c r="K11" s="7">
        <f>IF(A11="","",TRIM(IF(J11="","",IF(J11&lt;0,"期限切れ ",IF(J11&lt;=30,"★30日以内 ",IF(J11&lt;=90,"90日以内 ",""))))&amp;IF(F11&lt;&gt;"あり","手動更新 ","")&amp;IF(AND(D11&lt;&gt;"",D11&lt;&gt;"自社"),"名義を確認 ","")&amp;IF(G11="個人のカード","支払いを確認","")))</f>
      </c>
      <c r="L11" s="4"/>
      <c r="M11" s="4"/>
      <c r="N11" s="4"/>
    </row>
    <row r="12" spans="1:14" x14ac:dyDescent="0.25">
      <c r="A12" s="4"/>
      <c r="B12" s="4"/>
      <c r="C12" s="4"/>
      <c r="D12" s="5"/>
      <c r="E12" s="6"/>
      <c r="F12" s="5"/>
      <c r="G12" s="5"/>
      <c r="H12" s="4"/>
      <c r="I12" s="5"/>
      <c r="J12" s="7">
        <f>IF(E12="","",E12-TODAY())</f>
      </c>
      <c r="K12" s="7">
        <f>IF(A12="","",TRIM(IF(J12="","",IF(J12&lt;0,"期限切れ ",IF(J12&lt;=30,"★30日以内 ",IF(J12&lt;=90,"90日以内 ",""))))&amp;IF(F12&lt;&gt;"あり","手動更新 ","")&amp;IF(AND(D12&lt;&gt;"",D12&lt;&gt;"自社"),"名義を確認 ","")&amp;IF(G12="個人のカード","支払いを確認","")))</f>
      </c>
      <c r="L12" s="4"/>
      <c r="M12" s="4"/>
      <c r="N12" s="4"/>
    </row>
    <row r="13" spans="1:14" x14ac:dyDescent="0.25">
      <c r="A13" s="4"/>
      <c r="B13" s="4"/>
      <c r="C13" s="4"/>
      <c r="D13" s="5"/>
      <c r="E13" s="6"/>
      <c r="F13" s="5"/>
      <c r="G13" s="5"/>
      <c r="H13" s="4"/>
      <c r="I13" s="5"/>
      <c r="J13" s="7">
        <f>IF(E13="","",E13-TODAY())</f>
      </c>
      <c r="K13" s="7">
        <f>IF(A13="","",TRIM(IF(J13="","",IF(J13&lt;0,"期限切れ ",IF(J13&lt;=30,"★30日以内 ",IF(J13&lt;=90,"90日以内 ",""))))&amp;IF(F13&lt;&gt;"あり","手動更新 ","")&amp;IF(AND(D13&lt;&gt;"",D13&lt;&gt;"自社"),"名義を確認 ","")&amp;IF(G13="個人のカード","支払いを確認","")))</f>
      </c>
      <c r="L13" s="4"/>
      <c r="M13" s="4"/>
      <c r="N13" s="4"/>
    </row>
    <row r="14" spans="1:14" x14ac:dyDescent="0.25">
      <c r="A14" s="4"/>
      <c r="B14" s="4"/>
      <c r="C14" s="4"/>
      <c r="D14" s="5"/>
      <c r="E14" s="6"/>
      <c r="F14" s="5"/>
      <c r="G14" s="5"/>
      <c r="H14" s="4"/>
      <c r="I14" s="5"/>
      <c r="J14" s="7">
        <f>IF(E14="","",E14-TODAY())</f>
      </c>
      <c r="K14" s="7">
        <f>IF(A14="","",TRIM(IF(J14="","",IF(J14&lt;0,"期限切れ ",IF(J14&lt;=30,"★30日以内 ",IF(J14&lt;=90,"90日以内 ",""))))&amp;IF(F14&lt;&gt;"あり","手動更新 ","")&amp;IF(AND(D14&lt;&gt;"",D14&lt;&gt;"自社"),"名義を確認 ","")&amp;IF(G14="個人のカード","支払いを確認","")))</f>
      </c>
      <c r="L14" s="4"/>
      <c r="M14" s="4"/>
      <c r="N14" s="4"/>
    </row>
    <row r="15" spans="1:14" x14ac:dyDescent="0.25">
      <c r="A15" s="4"/>
      <c r="B15" s="4"/>
      <c r="C15" s="4"/>
      <c r="D15" s="5"/>
      <c r="E15" s="6"/>
      <c r="F15" s="5"/>
      <c r="G15" s="5"/>
      <c r="H15" s="4"/>
      <c r="I15" s="5"/>
      <c r="J15" s="7">
        <f>IF(E15="","",E15-TODAY())</f>
      </c>
      <c r="K15" s="7">
        <f>IF(A15="","",TRIM(IF(J15="","",IF(J15&lt;0,"期限切れ ",IF(J15&lt;=30,"★30日以内 ",IF(J15&lt;=90,"90日以内 ",""))))&amp;IF(F15&lt;&gt;"あり","手動更新 ","")&amp;IF(AND(D15&lt;&gt;"",D15&lt;&gt;"自社"),"名義を確認 ","")&amp;IF(G15="個人のカード","支払いを確認","")))</f>
      </c>
      <c r="L15" s="4"/>
      <c r="M15" s="4"/>
      <c r="N15" s="4"/>
    </row>
    <row r="16" spans="1:14" x14ac:dyDescent="0.25">
      <c r="A16" s="4"/>
      <c r="B16" s="4"/>
      <c r="C16" s="4"/>
      <c r="D16" s="5"/>
      <c r="E16" s="6"/>
      <c r="F16" s="5"/>
      <c r="G16" s="5"/>
      <c r="H16" s="4"/>
      <c r="I16" s="5"/>
      <c r="J16" s="7">
        <f>IF(E16="","",E16-TODAY())</f>
      </c>
      <c r="K16" s="7">
        <f>IF(A16="","",TRIM(IF(J16="","",IF(J16&lt;0,"期限切れ ",IF(J16&lt;=30,"★30日以内 ",IF(J16&lt;=90,"90日以内 ",""))))&amp;IF(F16&lt;&gt;"あり","手動更新 ","")&amp;IF(AND(D16&lt;&gt;"",D16&lt;&gt;"自社"),"名義を確認 ","")&amp;IF(G16="個人のカード","支払いを確認","")))</f>
      </c>
      <c r="L16" s="4"/>
      <c r="M16" s="4"/>
      <c r="N16" s="4"/>
    </row>
    <row r="17" spans="1:14" x14ac:dyDescent="0.25">
      <c r="A17" s="4"/>
      <c r="B17" s="4"/>
      <c r="C17" s="4"/>
      <c r="D17" s="5"/>
      <c r="E17" s="6"/>
      <c r="F17" s="5"/>
      <c r="G17" s="5"/>
      <c r="H17" s="4"/>
      <c r="I17" s="5"/>
      <c r="J17" s="7">
        <f>IF(E17="","",E17-TODAY())</f>
      </c>
      <c r="K17" s="7">
        <f>IF(A17="","",TRIM(IF(J17="","",IF(J17&lt;0,"期限切れ ",IF(J17&lt;=30,"★30日以内 ",IF(J17&lt;=90,"90日以内 ",""))))&amp;IF(F17&lt;&gt;"あり","手動更新 ","")&amp;IF(AND(D17&lt;&gt;"",D17&lt;&gt;"自社"),"名義を確認 ","")&amp;IF(G17="個人のカード","支払いを確認","")))</f>
      </c>
      <c r="L17" s="4"/>
      <c r="M17" s="4"/>
      <c r="N17" s="4"/>
    </row>
    <row r="18" spans="1:14" x14ac:dyDescent="0.25">
      <c r="A18" s="4"/>
      <c r="B18" s="4"/>
      <c r="C18" s="4"/>
      <c r="D18" s="5"/>
      <c r="E18" s="6"/>
      <c r="F18" s="5"/>
      <c r="G18" s="5"/>
      <c r="H18" s="4"/>
      <c r="I18" s="5"/>
      <c r="J18" s="7">
        <f>IF(E18="","",E18-TODAY())</f>
      </c>
      <c r="K18" s="7">
        <f>IF(A18="","",TRIM(IF(J18="","",IF(J18&lt;0,"期限切れ ",IF(J18&lt;=30,"★30日以内 ",IF(J18&lt;=90,"90日以内 ",""))))&amp;IF(F18&lt;&gt;"あり","手動更新 ","")&amp;IF(AND(D18&lt;&gt;"",D18&lt;&gt;"自社"),"名義を確認 ","")&amp;IF(G18="個人のカード","支払いを確認","")))</f>
      </c>
      <c r="L18" s="4"/>
      <c r="M18" s="4"/>
      <c r="N18" s="4"/>
    </row>
    <row r="19" spans="1:14" x14ac:dyDescent="0.25">
      <c r="A19" s="4"/>
      <c r="B19" s="4"/>
      <c r="C19" s="4"/>
      <c r="D19" s="5"/>
      <c r="E19" s="6"/>
      <c r="F19" s="5"/>
      <c r="G19" s="5"/>
      <c r="H19" s="4"/>
      <c r="I19" s="5"/>
      <c r="J19" s="7">
        <f>IF(E19="","",E19-TODAY())</f>
      </c>
      <c r="K19" s="7">
        <f>IF(A19="","",TRIM(IF(J19="","",IF(J19&lt;0,"期限切れ ",IF(J19&lt;=30,"★30日以内 ",IF(J19&lt;=90,"90日以内 ",""))))&amp;IF(F19&lt;&gt;"あり","手動更新 ","")&amp;IF(AND(D19&lt;&gt;"",D19&lt;&gt;"自社"),"名義を確認 ","")&amp;IF(G19="個人のカード","支払いを確認","")))</f>
      </c>
      <c r="L19" s="4"/>
      <c r="M19" s="4"/>
      <c r="N19" s="4"/>
    </row>
    <row r="20" spans="1:14" x14ac:dyDescent="0.25">
      <c r="A20" s="4"/>
      <c r="B20" s="4"/>
      <c r="C20" s="4"/>
      <c r="D20" s="5"/>
      <c r="E20" s="6"/>
      <c r="F20" s="5"/>
      <c r="G20" s="5"/>
      <c r="H20" s="4"/>
      <c r="I20" s="5"/>
      <c r="J20" s="7">
        <f>IF(E20="","",E20-TODAY())</f>
      </c>
      <c r="K20" s="7">
        <f>IF(A20="","",TRIM(IF(J20="","",IF(J20&lt;0,"期限切れ ",IF(J20&lt;=30,"★30日以内 ",IF(J20&lt;=90,"90日以内 ",""))))&amp;IF(F20&lt;&gt;"あり","手動更新 ","")&amp;IF(AND(D20&lt;&gt;"",D20&lt;&gt;"自社"),"名義を確認 ","")&amp;IF(G20="個人のカード","支払いを確認","")))</f>
      </c>
      <c r="L20" s="4"/>
      <c r="M20" s="4"/>
      <c r="N20" s="4"/>
    </row>
    <row r="21" spans="1:14" x14ac:dyDescent="0.25">
      <c r="A21" s="4"/>
      <c r="B21" s="4"/>
      <c r="C21" s="4"/>
      <c r="D21" s="5"/>
      <c r="E21" s="6"/>
      <c r="F21" s="5"/>
      <c r="G21" s="5"/>
      <c r="H21" s="4"/>
      <c r="I21" s="5"/>
      <c r="J21" s="7">
        <f>IF(E21="","",E21-TODAY())</f>
      </c>
      <c r="K21" s="7">
        <f>IF(A21="","",TRIM(IF(J21="","",IF(J21&lt;0,"期限切れ ",IF(J21&lt;=30,"★30日以内 ",IF(J21&lt;=90,"90日以内 ",""))))&amp;IF(F21&lt;&gt;"あり","手動更新 ","")&amp;IF(AND(D21&lt;&gt;"",D21&lt;&gt;"自社"),"名義を確認 ","")&amp;IF(G21="個人のカード","支払いを確認","")))</f>
      </c>
      <c r="L21" s="4"/>
      <c r="M21" s="4"/>
      <c r="N21" s="4"/>
    </row>
    <row r="22" spans="1:14" x14ac:dyDescent="0.25">
      <c r="A22" s="4"/>
      <c r="B22" s="4"/>
      <c r="C22" s="4"/>
      <c r="D22" s="5"/>
      <c r="E22" s="6"/>
      <c r="F22" s="5"/>
      <c r="G22" s="5"/>
      <c r="H22" s="4"/>
      <c r="I22" s="5"/>
      <c r="J22" s="7">
        <f>IF(E22="","",E22-TODAY())</f>
      </c>
      <c r="K22" s="7">
        <f>IF(A22="","",TRIM(IF(J22="","",IF(J22&lt;0,"期限切れ ",IF(J22&lt;=30,"★30日以内 ",IF(J22&lt;=90,"90日以内 ",""))))&amp;IF(F22&lt;&gt;"あり","手動更新 ","")&amp;IF(AND(D22&lt;&gt;"",D22&lt;&gt;"自社"),"名義を確認 ","")&amp;IF(G22="個人のカード","支払いを確認","")))</f>
      </c>
      <c r="L22" s="4"/>
      <c r="M22" s="4"/>
      <c r="N22" s="4"/>
    </row>
    <row r="23" spans="1:14" x14ac:dyDescent="0.25">
      <c r="A23" s="4"/>
      <c r="B23" s="4"/>
      <c r="C23" s="4"/>
      <c r="D23" s="5"/>
      <c r="E23" s="6"/>
      <c r="F23" s="5"/>
      <c r="G23" s="5"/>
      <c r="H23" s="4"/>
      <c r="I23" s="5"/>
      <c r="J23" s="7">
        <f>IF(E23="","",E23-TODAY())</f>
      </c>
      <c r="K23" s="7">
        <f>IF(A23="","",TRIM(IF(J23="","",IF(J23&lt;0,"期限切れ ",IF(J23&lt;=30,"★30日以内 ",IF(J23&lt;=90,"90日以内 ",""))))&amp;IF(F23&lt;&gt;"あり","手動更新 ","")&amp;IF(AND(D23&lt;&gt;"",D23&lt;&gt;"自社"),"名義を確認 ","")&amp;IF(G23="個人のカード","支払いを確認","")))</f>
      </c>
      <c r="L23" s="4"/>
      <c r="M23" s="4"/>
      <c r="N23" s="4"/>
    </row>
    <row r="24" spans="1:14" x14ac:dyDescent="0.25">
      <c r="A24" s="4"/>
      <c r="B24" s="4"/>
      <c r="C24" s="4"/>
      <c r="D24" s="5"/>
      <c r="E24" s="6"/>
      <c r="F24" s="5"/>
      <c r="G24" s="5"/>
      <c r="H24" s="4"/>
      <c r="I24" s="5"/>
      <c r="J24" s="7">
        <f>IF(E24="","",E24-TODAY())</f>
      </c>
      <c r="K24" s="7">
        <f>IF(A24="","",TRIM(IF(J24="","",IF(J24&lt;0,"期限切れ ",IF(J24&lt;=30,"★30日以内 ",IF(J24&lt;=90,"90日以内 ",""))))&amp;IF(F24&lt;&gt;"あり","手動更新 ","")&amp;IF(AND(D24&lt;&gt;"",D24&lt;&gt;"自社"),"名義を確認 ","")&amp;IF(G24="個人のカード","支払いを確認","")))</f>
      </c>
      <c r="L24" s="4"/>
      <c r="M24" s="4"/>
      <c r="N24" s="4"/>
    </row>
    <row r="25" spans="1:14" x14ac:dyDescent="0.25">
      <c r="A25" s="4"/>
      <c r="B25" s="4"/>
      <c r="C25" s="4"/>
      <c r="D25" s="5"/>
      <c r="E25" s="6"/>
      <c r="F25" s="5"/>
      <c r="G25" s="5"/>
      <c r="H25" s="4"/>
      <c r="I25" s="5"/>
      <c r="J25" s="7">
        <f>IF(E25="","",E25-TODAY())</f>
      </c>
      <c r="K25" s="7">
        <f>IF(A25="","",TRIM(IF(J25="","",IF(J25&lt;0,"期限切れ ",IF(J25&lt;=30,"★30日以内 ",IF(J25&lt;=90,"90日以内 ",""))))&amp;IF(F25&lt;&gt;"あり","手動更新 ","")&amp;IF(AND(D25&lt;&gt;"",D25&lt;&gt;"自社"),"名義を確認 ","")&amp;IF(G25="個人のカード","支払いを確認","")))</f>
      </c>
      <c r="L25" s="4"/>
      <c r="M25" s="4"/>
      <c r="N25" s="4"/>
    </row>
    <row r="26" spans="1:14" x14ac:dyDescent="0.25">
      <c r="A26" s="4"/>
      <c r="B26" s="4"/>
      <c r="C26" s="4"/>
      <c r="D26" s="5"/>
      <c r="E26" s="6"/>
      <c r="F26" s="5"/>
      <c r="G26" s="5"/>
      <c r="H26" s="4"/>
      <c r="I26" s="5"/>
      <c r="J26" s="7">
        <f>IF(E26="","",E26-TODAY())</f>
      </c>
      <c r="K26" s="7">
        <f>IF(A26="","",TRIM(IF(J26="","",IF(J26&lt;0,"期限切れ ",IF(J26&lt;=30,"★30日以内 ",IF(J26&lt;=90,"90日以内 ",""))))&amp;IF(F26&lt;&gt;"あり","手動更新 ","")&amp;IF(AND(D26&lt;&gt;"",D26&lt;&gt;"自社"),"名義を確認 ","")&amp;IF(G26="個人のカード","支払いを確認","")))</f>
      </c>
      <c r="L26" s="4"/>
      <c r="M26" s="4"/>
      <c r="N26" s="4"/>
    </row>
    <row r="27" spans="1:14" x14ac:dyDescent="0.25">
      <c r="A27" s="4"/>
      <c r="B27" s="4"/>
      <c r="C27" s="4"/>
      <c r="D27" s="5"/>
      <c r="E27" s="6"/>
      <c r="F27" s="5"/>
      <c r="G27" s="5"/>
      <c r="H27" s="4"/>
      <c r="I27" s="5"/>
      <c r="J27" s="7">
        <f>IF(E27="","",E27-TODAY())</f>
      </c>
      <c r="K27" s="7">
        <f>IF(A27="","",TRIM(IF(J27="","",IF(J27&lt;0,"期限切れ ",IF(J27&lt;=30,"★30日以内 ",IF(J27&lt;=90,"90日以内 ",""))))&amp;IF(F27&lt;&gt;"あり","手動更新 ","")&amp;IF(AND(D27&lt;&gt;"",D27&lt;&gt;"自社"),"名義を確認 ","")&amp;IF(G27="個人のカード","支払いを確認","")))</f>
      </c>
      <c r="L27" s="4"/>
      <c r="M27" s="4"/>
      <c r="N27" s="4"/>
    </row>
    <row r="28" spans="1:14" x14ac:dyDescent="0.25">
      <c r="A28" s="4"/>
      <c r="B28" s="4"/>
      <c r="C28" s="4"/>
      <c r="D28" s="5"/>
      <c r="E28" s="6"/>
      <c r="F28" s="5"/>
      <c r="G28" s="5"/>
      <c r="H28" s="4"/>
      <c r="I28" s="5"/>
      <c r="J28" s="7">
        <f>IF(E28="","",E28-TODAY())</f>
      </c>
      <c r="K28" s="7">
        <f>IF(A28="","",TRIM(IF(J28="","",IF(J28&lt;0,"期限切れ ",IF(J28&lt;=30,"★30日以内 ",IF(J28&lt;=90,"90日以内 ",""))))&amp;IF(F28&lt;&gt;"あり","手動更新 ","")&amp;IF(AND(D28&lt;&gt;"",D28&lt;&gt;"自社"),"名義を確認 ","")&amp;IF(G28="個人のカード","支払いを確認","")))</f>
      </c>
      <c r="L28" s="4"/>
      <c r="M28" s="4"/>
      <c r="N28" s="4"/>
    </row>
    <row r="29" spans="1:14" x14ac:dyDescent="0.25">
      <c r="A29" s="4"/>
      <c r="B29" s="4"/>
      <c r="C29" s="4"/>
      <c r="D29" s="5"/>
      <c r="E29" s="6"/>
      <c r="F29" s="5"/>
      <c r="G29" s="5"/>
      <c r="H29" s="4"/>
      <c r="I29" s="5"/>
      <c r="J29" s="7">
        <f>IF(E29="","",E29-TODAY())</f>
      </c>
      <c r="K29" s="7">
        <f>IF(A29="","",TRIM(IF(J29="","",IF(J29&lt;0,"期限切れ ",IF(J29&lt;=30,"★30日以内 ",IF(J29&lt;=90,"90日以内 ",""))))&amp;IF(F29&lt;&gt;"あり","手動更新 ","")&amp;IF(AND(D29&lt;&gt;"",D29&lt;&gt;"自社"),"名義を確認 ","")&amp;IF(G29="個人のカード","支払いを確認","")))</f>
      </c>
      <c r="L29" s="4"/>
      <c r="M29" s="4"/>
      <c r="N29" s="4"/>
    </row>
    <row r="30" spans="1:14" x14ac:dyDescent="0.25">
      <c r="A30" s="4"/>
      <c r="B30" s="4"/>
      <c r="C30" s="4"/>
      <c r="D30" s="5"/>
      <c r="E30" s="6"/>
      <c r="F30" s="5"/>
      <c r="G30" s="5"/>
      <c r="H30" s="4"/>
      <c r="I30" s="5"/>
      <c r="J30" s="7">
        <f>IF(E30="","",E30-TODAY())</f>
      </c>
      <c r="K30" s="7">
        <f>IF(A30="","",TRIM(IF(J30="","",IF(J30&lt;0,"期限切れ ",IF(J30&lt;=30,"★30日以内 ",IF(J30&lt;=90,"90日以内 ",""))))&amp;IF(F30&lt;&gt;"あり","手動更新 ","")&amp;IF(AND(D30&lt;&gt;"",D30&lt;&gt;"自社"),"名義を確認 ","")&amp;IF(G30="個人のカード","支払いを確認","")))</f>
      </c>
      <c r="L30" s="4"/>
      <c r="M30" s="4"/>
      <c r="N30" s="4"/>
    </row>
    <row r="31" spans="1:14" x14ac:dyDescent="0.25">
      <c r="A31" s="4"/>
      <c r="B31" s="4"/>
      <c r="C31" s="4"/>
      <c r="D31" s="5"/>
      <c r="E31" s="6"/>
      <c r="F31" s="5"/>
      <c r="G31" s="5"/>
      <c r="H31" s="4"/>
      <c r="I31" s="5"/>
      <c r="J31" s="7">
        <f>IF(E31="","",E31-TODAY())</f>
      </c>
      <c r="K31" s="7">
        <f>IF(A31="","",TRIM(IF(J31="","",IF(J31&lt;0,"期限切れ ",IF(J31&lt;=30,"★30日以内 ",IF(J31&lt;=90,"90日以内 ",""))))&amp;IF(F31&lt;&gt;"あり","手動更新 ","")&amp;IF(AND(D31&lt;&gt;"",D31&lt;&gt;"自社"),"名義を確認 ","")&amp;IF(G31="個人のカード","支払いを確認","")))</f>
      </c>
      <c r="L31" s="4"/>
      <c r="M31" s="4"/>
      <c r="N31" s="4"/>
    </row>
    <row r="32" spans="1:14" x14ac:dyDescent="0.25">
      <c r="A32" s="4"/>
      <c r="B32" s="4"/>
      <c r="C32" s="4"/>
      <c r="D32" s="5"/>
      <c r="E32" s="6"/>
      <c r="F32" s="5"/>
      <c r="G32" s="5"/>
      <c r="H32" s="4"/>
      <c r="I32" s="5"/>
      <c r="J32" s="7">
        <f>IF(E32="","",E32-TODAY())</f>
      </c>
      <c r="K32" s="7">
        <f>IF(A32="","",TRIM(IF(J32="","",IF(J32&lt;0,"期限切れ ",IF(J32&lt;=30,"★30日以内 ",IF(J32&lt;=90,"90日以内 ",""))))&amp;IF(F32&lt;&gt;"あり","手動更新 ","")&amp;IF(AND(D32&lt;&gt;"",D32&lt;&gt;"自社"),"名義を確認 ","")&amp;IF(G32="個人のカード","支払いを確認","")))</f>
      </c>
      <c r="L32" s="4"/>
      <c r="M32" s="4"/>
      <c r="N32" s="4"/>
    </row>
    <row r="33" spans="1:14" x14ac:dyDescent="0.25">
      <c r="A33" s="4"/>
      <c r="B33" s="4"/>
      <c r="C33" s="4"/>
      <c r="D33" s="5"/>
      <c r="E33" s="6"/>
      <c r="F33" s="5"/>
      <c r="G33" s="5"/>
      <c r="H33" s="4"/>
      <c r="I33" s="5"/>
      <c r="J33" s="7">
        <f>IF(E33="","",E33-TODAY())</f>
      </c>
      <c r="K33" s="7">
        <f>IF(A33="","",TRIM(IF(J33="","",IF(J33&lt;0,"期限切れ ",IF(J33&lt;=30,"★30日以内 ",IF(J33&lt;=90,"90日以内 ",""))))&amp;IF(F33&lt;&gt;"あり","手動更新 ","")&amp;IF(AND(D33&lt;&gt;"",D33&lt;&gt;"自社"),"名義を確認 ","")&amp;IF(G33="個人のカード","支払いを確認","")))</f>
      </c>
      <c r="L33" s="4"/>
      <c r="M33" s="4"/>
      <c r="N33" s="4"/>
    </row>
    <row r="34" spans="1:14" x14ac:dyDescent="0.25">
      <c r="A34" s="4"/>
      <c r="B34" s="4"/>
      <c r="C34" s="4"/>
      <c r="D34" s="5"/>
      <c r="E34" s="6"/>
      <c r="F34" s="5"/>
      <c r="G34" s="5"/>
      <c r="H34" s="4"/>
      <c r="I34" s="5"/>
      <c r="J34" s="7">
        <f>IF(E34="","",E34-TODAY())</f>
      </c>
      <c r="K34" s="7">
        <f>IF(A34="","",TRIM(IF(J34="","",IF(J34&lt;0,"期限切れ ",IF(J34&lt;=30,"★30日以内 ",IF(J34&lt;=90,"90日以内 ",""))))&amp;IF(F34&lt;&gt;"あり","手動更新 ","")&amp;IF(AND(D34&lt;&gt;"",D34&lt;&gt;"自社"),"名義を確認 ","")&amp;IF(G34="個人のカード","支払いを確認","")))</f>
      </c>
      <c r="L34" s="4"/>
      <c r="M34" s="4"/>
      <c r="N34" s="4"/>
    </row>
    <row r="35" spans="1:14" x14ac:dyDescent="0.25">
      <c r="A35" s="4"/>
      <c r="B35" s="4"/>
      <c r="C35" s="4"/>
      <c r="D35" s="5"/>
      <c r="E35" s="6"/>
      <c r="F35" s="5"/>
      <c r="G35" s="5"/>
      <c r="H35" s="4"/>
      <c r="I35" s="5"/>
      <c r="J35" s="7">
        <f>IF(E35="","",E35-TODAY())</f>
      </c>
      <c r="K35" s="7">
        <f>IF(A35="","",TRIM(IF(J35="","",IF(J35&lt;0,"期限切れ ",IF(J35&lt;=30,"★30日以内 ",IF(J35&lt;=90,"90日以内 ",""))))&amp;IF(F35&lt;&gt;"あり","手動更新 ","")&amp;IF(AND(D35&lt;&gt;"",D35&lt;&gt;"自社"),"名義を確認 ","")&amp;IF(G35="個人のカード","支払いを確認","")))</f>
      </c>
      <c r="L35" s="4"/>
      <c r="M35" s="4"/>
      <c r="N35" s="4"/>
    </row>
    <row r="36" spans="1:14" x14ac:dyDescent="0.25">
      <c r="A36" s="4"/>
      <c r="B36" s="4"/>
      <c r="C36" s="4"/>
      <c r="D36" s="5"/>
      <c r="E36" s="6"/>
      <c r="F36" s="5"/>
      <c r="G36" s="5"/>
      <c r="H36" s="4"/>
      <c r="I36" s="5"/>
      <c r="J36" s="7">
        <f>IF(E36="","",E36-TODAY())</f>
      </c>
      <c r="K36" s="7">
        <f>IF(A36="","",TRIM(IF(J36="","",IF(J36&lt;0,"期限切れ ",IF(J36&lt;=30,"★30日以内 ",IF(J36&lt;=90,"90日以内 ",""))))&amp;IF(F36&lt;&gt;"あり","手動更新 ","")&amp;IF(AND(D36&lt;&gt;"",D36&lt;&gt;"自社"),"名義を確認 ","")&amp;IF(G36="個人のカード","支払いを確認","")))</f>
      </c>
      <c r="L36" s="4"/>
      <c r="M36" s="4"/>
      <c r="N36" s="4"/>
    </row>
    <row r="37" spans="1:14" x14ac:dyDescent="0.25">
      <c r="A37" s="4"/>
      <c r="B37" s="4"/>
      <c r="C37" s="4"/>
      <c r="D37" s="5"/>
      <c r="E37" s="6"/>
      <c r="F37" s="5"/>
      <c r="G37" s="5"/>
      <c r="H37" s="4"/>
      <c r="I37" s="5"/>
      <c r="J37" s="7">
        <f>IF(E37="","",E37-TODAY())</f>
      </c>
      <c r="K37" s="7">
        <f>IF(A37="","",TRIM(IF(J37="","",IF(J37&lt;0,"期限切れ ",IF(J37&lt;=30,"★30日以内 ",IF(J37&lt;=90,"90日以内 ",""))))&amp;IF(F37&lt;&gt;"あり","手動更新 ","")&amp;IF(AND(D37&lt;&gt;"",D37&lt;&gt;"自社"),"名義を確認 ","")&amp;IF(G37="個人のカード","支払いを確認","")))</f>
      </c>
      <c r="L37" s="4"/>
      <c r="M37" s="4"/>
      <c r="N37" s="4"/>
    </row>
  </sheetData>
  <autoFilter ref="A3:N3"/>
  <mergeCells count="2">
    <mergeCell ref="A1:N1"/>
    <mergeCell ref="A2:N2"/>
  </mergeCells>
  <dataValidations count="8">
    <dataValidation type="list" allowBlank="1" sqref="D10:D37">
      <formula1>"自社,制作会社,個人,不明"</formula1>
    </dataValidation>
    <dataValidation type="list" allowBlank="1" sqref="D4:D37">
      <formula1>"自社,制作会社,個人,不明"</formula1>
    </dataValidation>
    <dataValidation type="list" allowBlank="1" sqref="F10:F37">
      <formula1>"あり,なし"</formula1>
    </dataValidation>
    <dataValidation type="list" allowBlank="1" sqref="F4:F37">
      <formula1>"あり,なし"</formula1>
    </dataValidation>
    <dataValidation type="list" allowBlank="1" sqref="G10:G37">
      <formula1>"請求書払い,法人カード,個人のカード,制作会社が代行"</formula1>
    </dataValidation>
    <dataValidation type="list" allowBlank="1" sqref="G4:G37">
      <formula1>"請求書払い,法人カード,個人のカード,制作会社が代行"</formula1>
    </dataValidation>
    <dataValidation type="list" allowBlank="1" sqref="I10:I37">
      <formula1>"あり,なし"</formula1>
    </dataValidation>
    <dataValidation type="list" allowBlank="1" sqref="I4:I37">
      <formula1>"あり,なし"</formula1>
    </dataValidation>
  </dataValidations>
  <pageMargins left="0.4" right="0.4" top="0.5" bottom="0.6" header="0.3" footer="0.3"/>
  <pageSetup paperSize="9" orientation="landscape" fitToWidth="1" fitToHeight="0"/>
  <headerFooter>
    <oddFooter>&amp;L&amp;8情シスのミカタ(it-mikata.gameagelayer.com)の無料テンプレ&amp;R&amp;8&amp;P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workbookViewId="0" showGridLines="0">
      <pane ySplit="3" topLeftCell="A4" activePane="bottomLeft" state="frozen"/>
      <selection pane="bottomLeft"/>
    </sheetView>
  </sheetViews>
  <sheetFormatPr defaultRowHeight="18" outlineLevelRow="0" outlineLevelCol="0" x14ac:dyDescent="55" customHeight="1"/>
  <cols>
    <col min="1" max="1" width="22" customWidth="1"/>
    <col min="2" max="2" width="20" customWidth="1"/>
    <col min="3" max="3" width="8" customWidth="1"/>
    <col min="4" max="4" width="12" customWidth="1"/>
    <col min="5" max="5" width="15" customWidth="1"/>
    <col min="6" max="7" width="12" customWidth="1"/>
    <col min="8" max="9" width="8" customWidth="1"/>
    <col min="10" max="10" width="24" customWidth="1"/>
    <col min="11" max="11" width="11" customWidth="1"/>
    <col min="12" max="12" width="22" customWidth="1"/>
    <col min="13" max="13" width="12" customWidth="1"/>
    <col min="14" max="14" width="22" customWidth="1"/>
  </cols>
  <sheetData>
    <row r="1" ht="28" customHeight="1" spans="1:14" x14ac:dyDescent="0.25">
      <c r="A1" s="1" t="s">
        <v>47</v>
      </c>
      <c r="B1" s="1"/>
      <c r="C1" s="1"/>
      <c r="D1" s="1"/>
      <c r="E1" s="1"/>
      <c r="F1" s="1"/>
      <c r="G1" s="1"/>
      <c r="H1" s="1"/>
      <c r="I1" s="1"/>
      <c r="J1" s="1"/>
      <c r="K1" s="1"/>
      <c r="L1" s="1"/>
      <c r="M1" s="1"/>
      <c r="N1" s="1"/>
    </row>
    <row r="2" ht="30" customHeight="1" spans="1:14" x14ac:dyDescent="0.25">
      <c r="A2" s="2" t="s">
        <v>48</v>
      </c>
      <c r="B2" s="2"/>
      <c r="C2" s="2"/>
      <c r="D2" s="2"/>
      <c r="E2" s="2"/>
      <c r="F2" s="2"/>
      <c r="G2" s="2"/>
      <c r="H2" s="2"/>
      <c r="I2" s="2"/>
      <c r="J2" s="2"/>
      <c r="K2" s="2"/>
      <c r="L2" s="2"/>
      <c r="M2" s="2"/>
      <c r="N2" s="2"/>
    </row>
    <row r="3" ht="30" customHeight="1" spans="1:14" x14ac:dyDescent="0.25">
      <c r="A3" s="3" t="s">
        <v>49</v>
      </c>
      <c r="B3" s="3" t="s">
        <v>50</v>
      </c>
      <c r="C3" s="3" t="s">
        <v>51</v>
      </c>
      <c r="D3" s="3" t="s">
        <v>52</v>
      </c>
      <c r="E3" s="3" t="s">
        <v>53</v>
      </c>
      <c r="F3" s="3" t="s">
        <v>54</v>
      </c>
      <c r="G3" s="3" t="s">
        <v>6</v>
      </c>
      <c r="H3" s="3" t="s">
        <v>55</v>
      </c>
      <c r="I3" s="3" t="s">
        <v>11</v>
      </c>
      <c r="J3" s="3" t="s">
        <v>12</v>
      </c>
      <c r="K3" s="3" t="s">
        <v>56</v>
      </c>
      <c r="L3" s="3" t="s">
        <v>57</v>
      </c>
      <c r="M3" s="3" t="s">
        <v>58</v>
      </c>
      <c r="N3" s="3" t="s">
        <v>15</v>
      </c>
    </row>
    <row r="4" spans="1:14" x14ac:dyDescent="0.25">
      <c r="A4" s="4" t="s">
        <v>59</v>
      </c>
      <c r="B4" s="4" t="s">
        <v>60</v>
      </c>
      <c r="C4" s="5" t="s">
        <v>61</v>
      </c>
      <c r="D4" s="4" t="s">
        <v>62</v>
      </c>
      <c r="E4" s="5" t="s">
        <v>63</v>
      </c>
      <c r="F4" s="6">
        <v>46235</v>
      </c>
      <c r="G4" s="6">
        <v>46434</v>
      </c>
      <c r="H4" s="7">
        <f>IF(OR(F4="",G4=""),"",INT(G4-F4))</f>
      </c>
      <c r="I4" s="7">
        <f>IF(G4="","",G4-TODAY())</f>
      </c>
      <c r="J4" s="7">
        <f>IF(I4="","",IF(I4&lt;0,"期限切れ",IF(I4&lt;=14,"★14日以内",IF(AND(E4="手動",I4&lt;=30),"★手動で更新 30日以内",IF(I4&lt;=30,"30日以内(自動更新を確認)","")))))</f>
      </c>
      <c r="K4" s="7">
        <f>IF(OR(G4="",C4="社内CA"),"",IF(G4&lt;DATE(2027,3,15),"200日",IF(G4&lt;DATE(2029,3,15),"100日","47日")))</f>
      </c>
      <c r="L4" s="4" t="s">
        <v>64</v>
      </c>
      <c r="M4" s="4" t="s">
        <v>31</v>
      </c>
      <c r="N4" s="4"/>
    </row>
    <row r="5" spans="1:14" x14ac:dyDescent="0.25">
      <c r="A5" s="4" t="s">
        <v>65</v>
      </c>
      <c r="B5" s="4" t="s">
        <v>66</v>
      </c>
      <c r="C5" s="5" t="s">
        <v>67</v>
      </c>
      <c r="D5" s="4" t="s">
        <v>68</v>
      </c>
      <c r="E5" s="5" t="s">
        <v>69</v>
      </c>
      <c r="F5" s="6">
        <v>46132</v>
      </c>
      <c r="G5" s="6">
        <v>46323</v>
      </c>
      <c r="H5" s="7">
        <f>IF(OR(F5="",G5=""),"",INT(G5-F5))</f>
      </c>
      <c r="I5" s="7">
        <f>IF(G5="","",G5-TODAY())</f>
      </c>
      <c r="J5" s="7">
        <f>IF(I5="","",IF(I5&lt;0,"期限切れ",IF(I5&lt;=14,"★14日以内",IF(AND(E5="手動",I5&lt;=30),"★手動で更新 30日以内",IF(I5&lt;=30,"30日以内(自動更新を確認)","")))))</f>
      </c>
      <c r="K5" s="7">
        <f>IF(OR(G5="",C5="社内CA"),"",IF(G5&lt;DATE(2027,3,15),"200日",IF(G5&lt;DATE(2029,3,15),"100日","47日")))</f>
      </c>
      <c r="L5" s="4" t="s">
        <v>64</v>
      </c>
      <c r="M5" s="4" t="s">
        <v>31</v>
      </c>
      <c r="N5" s="4" t="s">
        <v>70</v>
      </c>
    </row>
    <row r="6" spans="1:14" x14ac:dyDescent="0.25">
      <c r="A6" s="4" t="s">
        <v>71</v>
      </c>
      <c r="B6" s="4" t="s">
        <v>72</v>
      </c>
      <c r="C6" s="5" t="s">
        <v>67</v>
      </c>
      <c r="D6" s="4" t="s">
        <v>68</v>
      </c>
      <c r="E6" s="5" t="s">
        <v>69</v>
      </c>
      <c r="F6" s="6">
        <v>45971</v>
      </c>
      <c r="G6" s="6">
        <v>46367</v>
      </c>
      <c r="H6" s="7">
        <f>IF(OR(F6="",G6=""),"",INT(G6-F6))</f>
      </c>
      <c r="I6" s="7">
        <f>IF(G6="","",G6-TODAY())</f>
      </c>
      <c r="J6" s="7">
        <f>IF(I6="","",IF(I6&lt;0,"期限切れ",IF(I6&lt;=14,"★14日以内",IF(AND(E6="手動",I6&lt;=30),"★手動で更新 30日以内",IF(I6&lt;=30,"30日以内(自動更新を確認)","")))))</f>
      </c>
      <c r="K6" s="7">
        <f>IF(OR(G6="",C6="社内CA"),"",IF(G6&lt;DATE(2027,3,15),"200日",IF(G6&lt;DATE(2029,3,15),"100日","47日")))</f>
      </c>
      <c r="L6" s="4" t="s">
        <v>73</v>
      </c>
      <c r="M6" s="4" t="s">
        <v>31</v>
      </c>
      <c r="N6" s="4" t="s">
        <v>74</v>
      </c>
    </row>
    <row r="7" spans="1:14" x14ac:dyDescent="0.25">
      <c r="A7" s="4" t="s">
        <v>75</v>
      </c>
      <c r="B7" s="4" t="s">
        <v>76</v>
      </c>
      <c r="C7" s="5" t="s">
        <v>61</v>
      </c>
      <c r="D7" s="4" t="s">
        <v>77</v>
      </c>
      <c r="E7" s="5" t="s">
        <v>78</v>
      </c>
      <c r="F7" s="6">
        <v>46285</v>
      </c>
      <c r="G7" s="6">
        <v>46375</v>
      </c>
      <c r="H7" s="7">
        <f>IF(OR(F7="",G7=""),"",INT(G7-F7))</f>
      </c>
      <c r="I7" s="7">
        <f>IF(G7="","",G7-TODAY())</f>
      </c>
      <c r="J7" s="7">
        <f>IF(I7="","",IF(I7&lt;0,"期限切れ",IF(I7&lt;=14,"★14日以内",IF(AND(E7="手動",I7&lt;=30),"★手動で更新 30日以内",IF(I7&lt;=30,"30日以内(自動更新を確認)","")))))</f>
      </c>
      <c r="K7" s="7">
        <f>IF(OR(G7="",C7="社内CA"),"",IF(G7&lt;DATE(2027,3,15),"200日",IF(G7&lt;DATE(2029,3,15),"100日","47日")))</f>
      </c>
      <c r="L7" s="4" t="s">
        <v>64</v>
      </c>
      <c r="M7" s="4" t="s">
        <v>38</v>
      </c>
      <c r="N7" s="4"/>
    </row>
    <row r="8" spans="1:14" x14ac:dyDescent="0.25">
      <c r="A8" s="4"/>
      <c r="B8" s="4"/>
      <c r="C8" s="5"/>
      <c r="D8" s="4"/>
      <c r="E8" s="5"/>
      <c r="F8" s="6"/>
      <c r="G8" s="6"/>
      <c r="H8" s="7">
        <f>IF(OR(F8="",G8=""),"",INT(G8-F8))</f>
      </c>
      <c r="I8" s="7">
        <f>IF(G8="","",G8-TODAY())</f>
      </c>
      <c r="J8" s="7">
        <f>IF(I8="","",IF(I8&lt;0,"期限切れ",IF(I8&lt;=14,"★14日以内",IF(AND(E8="手動",I8&lt;=30),"★手動で更新 30日以内",IF(I8&lt;=30,"30日以内(自動更新を確認)","")))))</f>
      </c>
      <c r="K8" s="7">
        <f>IF(OR(G8="",C8="社内CA"),"",IF(G8&lt;DATE(2027,3,15),"200日",IF(G8&lt;DATE(2029,3,15),"100日","47日")))</f>
      </c>
      <c r="L8" s="4"/>
      <c r="M8" s="4"/>
      <c r="N8" s="4"/>
    </row>
    <row r="9" spans="1:14" x14ac:dyDescent="0.25">
      <c r="A9" s="4"/>
      <c r="B9" s="4"/>
      <c r="C9" s="5"/>
      <c r="D9" s="4"/>
      <c r="E9" s="5"/>
      <c r="F9" s="6"/>
      <c r="G9" s="6"/>
      <c r="H9" s="7">
        <f>IF(OR(F9="",G9=""),"",INT(G9-F9))</f>
      </c>
      <c r="I9" s="7">
        <f>IF(G9="","",G9-TODAY())</f>
      </c>
      <c r="J9" s="7">
        <f>IF(I9="","",IF(I9&lt;0,"期限切れ",IF(I9&lt;=14,"★14日以内",IF(AND(E9="手動",I9&lt;=30),"★手動で更新 30日以内",IF(I9&lt;=30,"30日以内(自動更新を確認)","")))))</f>
      </c>
      <c r="K9" s="7">
        <f>IF(OR(G9="",C9="社内CA"),"",IF(G9&lt;DATE(2027,3,15),"200日",IF(G9&lt;DATE(2029,3,15),"100日","47日")))</f>
      </c>
      <c r="L9" s="4"/>
      <c r="M9" s="4"/>
      <c r="N9" s="4"/>
    </row>
    <row r="10" spans="1:14" x14ac:dyDescent="0.25">
      <c r="A10" s="4"/>
      <c r="B10" s="4"/>
      <c r="C10" s="5"/>
      <c r="D10" s="4"/>
      <c r="E10" s="5"/>
      <c r="F10" s="6"/>
      <c r="G10" s="6"/>
      <c r="H10" s="7">
        <f>IF(OR(F10="",G10=""),"",INT(G10-F10))</f>
      </c>
      <c r="I10" s="7">
        <f>IF(G10="","",G10-TODAY())</f>
      </c>
      <c r="J10" s="7">
        <f>IF(I10="","",IF(I10&lt;0,"期限切れ",IF(I10&lt;=14,"★14日以内",IF(AND(E10="手動",I10&lt;=30),"★手動で更新 30日以内",IF(I10&lt;=30,"30日以内(自動更新を確認)","")))))</f>
      </c>
      <c r="K10" s="7">
        <f>IF(OR(G10="",C10="社内CA"),"",IF(G10&lt;DATE(2027,3,15),"200日",IF(G10&lt;DATE(2029,3,15),"100日","47日")))</f>
      </c>
      <c r="L10" s="4"/>
      <c r="M10" s="4"/>
      <c r="N10" s="4"/>
    </row>
    <row r="11" spans="1:14" x14ac:dyDescent="0.25">
      <c r="A11" s="4"/>
      <c r="B11" s="4"/>
      <c r="C11" s="5"/>
      <c r="D11" s="4"/>
      <c r="E11" s="5"/>
      <c r="F11" s="6"/>
      <c r="G11" s="6"/>
      <c r="H11" s="7">
        <f>IF(OR(F11="",G11=""),"",INT(G11-F11))</f>
      </c>
      <c r="I11" s="7">
        <f>IF(G11="","",G11-TODAY())</f>
      </c>
      <c r="J11" s="7">
        <f>IF(I11="","",IF(I11&lt;0,"期限切れ",IF(I11&lt;=14,"★14日以内",IF(AND(E11="手動",I11&lt;=30),"★手動で更新 30日以内",IF(I11&lt;=30,"30日以内(自動更新を確認)","")))))</f>
      </c>
      <c r="K11" s="7">
        <f>IF(OR(G11="",C11="社内CA"),"",IF(G11&lt;DATE(2027,3,15),"200日",IF(G11&lt;DATE(2029,3,15),"100日","47日")))</f>
      </c>
      <c r="L11" s="4"/>
      <c r="M11" s="4"/>
      <c r="N11" s="4"/>
    </row>
    <row r="12" spans="1:14" x14ac:dyDescent="0.25">
      <c r="A12" s="4"/>
      <c r="B12" s="4"/>
      <c r="C12" s="5"/>
      <c r="D12" s="4"/>
      <c r="E12" s="5"/>
      <c r="F12" s="6"/>
      <c r="G12" s="6"/>
      <c r="H12" s="7">
        <f>IF(OR(F12="",G12=""),"",INT(G12-F12))</f>
      </c>
      <c r="I12" s="7">
        <f>IF(G12="","",G12-TODAY())</f>
      </c>
      <c r="J12" s="7">
        <f>IF(I12="","",IF(I12&lt;0,"期限切れ",IF(I12&lt;=14,"★14日以内",IF(AND(E12="手動",I12&lt;=30),"★手動で更新 30日以内",IF(I12&lt;=30,"30日以内(自動更新を確認)","")))))</f>
      </c>
      <c r="K12" s="7">
        <f>IF(OR(G12="",C12="社内CA"),"",IF(G12&lt;DATE(2027,3,15),"200日",IF(G12&lt;DATE(2029,3,15),"100日","47日")))</f>
      </c>
      <c r="L12" s="4"/>
      <c r="M12" s="4"/>
      <c r="N12" s="4"/>
    </row>
    <row r="13" spans="1:14" x14ac:dyDescent="0.25">
      <c r="A13" s="4"/>
      <c r="B13" s="4"/>
      <c r="C13" s="5"/>
      <c r="D13" s="4"/>
      <c r="E13" s="5"/>
      <c r="F13" s="6"/>
      <c r="G13" s="6"/>
      <c r="H13" s="7">
        <f>IF(OR(F13="",G13=""),"",INT(G13-F13))</f>
      </c>
      <c r="I13" s="7">
        <f>IF(G13="","",G13-TODAY())</f>
      </c>
      <c r="J13" s="7">
        <f>IF(I13="","",IF(I13&lt;0,"期限切れ",IF(I13&lt;=14,"★14日以内",IF(AND(E13="手動",I13&lt;=30),"★手動で更新 30日以内",IF(I13&lt;=30,"30日以内(自動更新を確認)","")))))</f>
      </c>
      <c r="K13" s="7">
        <f>IF(OR(G13="",C13="社内CA"),"",IF(G13&lt;DATE(2027,3,15),"200日",IF(G13&lt;DATE(2029,3,15),"100日","47日")))</f>
      </c>
      <c r="L13" s="4"/>
      <c r="M13" s="4"/>
      <c r="N13" s="4"/>
    </row>
    <row r="14" spans="1:14" x14ac:dyDescent="0.25">
      <c r="A14" s="4"/>
      <c r="B14" s="4"/>
      <c r="C14" s="5"/>
      <c r="D14" s="4"/>
      <c r="E14" s="5"/>
      <c r="F14" s="6"/>
      <c r="G14" s="6"/>
      <c r="H14" s="7">
        <f>IF(OR(F14="",G14=""),"",INT(G14-F14))</f>
      </c>
      <c r="I14" s="7">
        <f>IF(G14="","",G14-TODAY())</f>
      </c>
      <c r="J14" s="7">
        <f>IF(I14="","",IF(I14&lt;0,"期限切れ",IF(I14&lt;=14,"★14日以内",IF(AND(E14="手動",I14&lt;=30),"★手動で更新 30日以内",IF(I14&lt;=30,"30日以内(自動更新を確認)","")))))</f>
      </c>
      <c r="K14" s="7">
        <f>IF(OR(G14="",C14="社内CA"),"",IF(G14&lt;DATE(2027,3,15),"200日",IF(G14&lt;DATE(2029,3,15),"100日","47日")))</f>
      </c>
      <c r="L14" s="4"/>
      <c r="M14" s="4"/>
      <c r="N14" s="4"/>
    </row>
    <row r="15" spans="1:14" x14ac:dyDescent="0.25">
      <c r="A15" s="4"/>
      <c r="B15" s="4"/>
      <c r="C15" s="5"/>
      <c r="D15" s="4"/>
      <c r="E15" s="5"/>
      <c r="F15" s="6"/>
      <c r="G15" s="6"/>
      <c r="H15" s="7">
        <f>IF(OR(F15="",G15=""),"",INT(G15-F15))</f>
      </c>
      <c r="I15" s="7">
        <f>IF(G15="","",G15-TODAY())</f>
      </c>
      <c r="J15" s="7">
        <f>IF(I15="","",IF(I15&lt;0,"期限切れ",IF(I15&lt;=14,"★14日以内",IF(AND(E15="手動",I15&lt;=30),"★手動で更新 30日以内",IF(I15&lt;=30,"30日以内(自動更新を確認)","")))))</f>
      </c>
      <c r="K15" s="7">
        <f>IF(OR(G15="",C15="社内CA"),"",IF(G15&lt;DATE(2027,3,15),"200日",IF(G15&lt;DATE(2029,3,15),"100日","47日")))</f>
      </c>
      <c r="L15" s="4"/>
      <c r="M15" s="4"/>
      <c r="N15" s="4"/>
    </row>
    <row r="16" spans="1:14" x14ac:dyDescent="0.25">
      <c r="A16" s="4"/>
      <c r="B16" s="4"/>
      <c r="C16" s="5"/>
      <c r="D16" s="4"/>
      <c r="E16" s="5"/>
      <c r="F16" s="6"/>
      <c r="G16" s="6"/>
      <c r="H16" s="7">
        <f>IF(OR(F16="",G16=""),"",INT(G16-F16))</f>
      </c>
      <c r="I16" s="7">
        <f>IF(G16="","",G16-TODAY())</f>
      </c>
      <c r="J16" s="7">
        <f>IF(I16="","",IF(I16&lt;0,"期限切れ",IF(I16&lt;=14,"★14日以内",IF(AND(E16="手動",I16&lt;=30),"★手動で更新 30日以内",IF(I16&lt;=30,"30日以内(自動更新を確認)","")))))</f>
      </c>
      <c r="K16" s="7">
        <f>IF(OR(G16="",C16="社内CA"),"",IF(G16&lt;DATE(2027,3,15),"200日",IF(G16&lt;DATE(2029,3,15),"100日","47日")))</f>
      </c>
      <c r="L16" s="4"/>
      <c r="M16" s="4"/>
      <c r="N16" s="4"/>
    </row>
    <row r="17" spans="1:14" x14ac:dyDescent="0.25">
      <c r="A17" s="4"/>
      <c r="B17" s="4"/>
      <c r="C17" s="5"/>
      <c r="D17" s="4"/>
      <c r="E17" s="5"/>
      <c r="F17" s="6"/>
      <c r="G17" s="6"/>
      <c r="H17" s="7">
        <f>IF(OR(F17="",G17=""),"",INT(G17-F17))</f>
      </c>
      <c r="I17" s="7">
        <f>IF(G17="","",G17-TODAY())</f>
      </c>
      <c r="J17" s="7">
        <f>IF(I17="","",IF(I17&lt;0,"期限切れ",IF(I17&lt;=14,"★14日以内",IF(AND(E17="手動",I17&lt;=30),"★手動で更新 30日以内",IF(I17&lt;=30,"30日以内(自動更新を確認)","")))))</f>
      </c>
      <c r="K17" s="7">
        <f>IF(OR(G17="",C17="社内CA"),"",IF(G17&lt;DATE(2027,3,15),"200日",IF(G17&lt;DATE(2029,3,15),"100日","47日")))</f>
      </c>
      <c r="L17" s="4"/>
      <c r="M17" s="4"/>
      <c r="N17" s="4"/>
    </row>
    <row r="18" spans="1:14" x14ac:dyDescent="0.25">
      <c r="A18" s="4"/>
      <c r="B18" s="4"/>
      <c r="C18" s="5"/>
      <c r="D18" s="4"/>
      <c r="E18" s="5"/>
      <c r="F18" s="6"/>
      <c r="G18" s="6"/>
      <c r="H18" s="7">
        <f>IF(OR(F18="",G18=""),"",INT(G18-F18))</f>
      </c>
      <c r="I18" s="7">
        <f>IF(G18="","",G18-TODAY())</f>
      </c>
      <c r="J18" s="7">
        <f>IF(I18="","",IF(I18&lt;0,"期限切れ",IF(I18&lt;=14,"★14日以内",IF(AND(E18="手動",I18&lt;=30),"★手動で更新 30日以内",IF(I18&lt;=30,"30日以内(自動更新を確認)","")))))</f>
      </c>
      <c r="K18" s="7">
        <f>IF(OR(G18="",C18="社内CA"),"",IF(G18&lt;DATE(2027,3,15),"200日",IF(G18&lt;DATE(2029,3,15),"100日","47日")))</f>
      </c>
      <c r="L18" s="4"/>
      <c r="M18" s="4"/>
      <c r="N18" s="4"/>
    </row>
    <row r="19" spans="1:14" x14ac:dyDescent="0.25">
      <c r="A19" s="4"/>
      <c r="B19" s="4"/>
      <c r="C19" s="5"/>
      <c r="D19" s="4"/>
      <c r="E19" s="5"/>
      <c r="F19" s="6"/>
      <c r="G19" s="6"/>
      <c r="H19" s="7">
        <f>IF(OR(F19="",G19=""),"",INT(G19-F19))</f>
      </c>
      <c r="I19" s="7">
        <f>IF(G19="","",G19-TODAY())</f>
      </c>
      <c r="J19" s="7">
        <f>IF(I19="","",IF(I19&lt;0,"期限切れ",IF(I19&lt;=14,"★14日以内",IF(AND(E19="手動",I19&lt;=30),"★手動で更新 30日以内",IF(I19&lt;=30,"30日以内(自動更新を確認)","")))))</f>
      </c>
      <c r="K19" s="7">
        <f>IF(OR(G19="",C19="社内CA"),"",IF(G19&lt;DATE(2027,3,15),"200日",IF(G19&lt;DATE(2029,3,15),"100日","47日")))</f>
      </c>
      <c r="L19" s="4"/>
      <c r="M19" s="4"/>
      <c r="N19" s="4"/>
    </row>
    <row r="20" spans="1:14" x14ac:dyDescent="0.25">
      <c r="A20" s="4"/>
      <c r="B20" s="4"/>
      <c r="C20" s="5"/>
      <c r="D20" s="4"/>
      <c r="E20" s="5"/>
      <c r="F20" s="6"/>
      <c r="G20" s="6"/>
      <c r="H20" s="7">
        <f>IF(OR(F20="",G20=""),"",INT(G20-F20))</f>
      </c>
      <c r="I20" s="7">
        <f>IF(G20="","",G20-TODAY())</f>
      </c>
      <c r="J20" s="7">
        <f>IF(I20="","",IF(I20&lt;0,"期限切れ",IF(I20&lt;=14,"★14日以内",IF(AND(E20="手動",I20&lt;=30),"★手動で更新 30日以内",IF(I20&lt;=30,"30日以内(自動更新を確認)","")))))</f>
      </c>
      <c r="K20" s="7">
        <f>IF(OR(G20="",C20="社内CA"),"",IF(G20&lt;DATE(2027,3,15),"200日",IF(G20&lt;DATE(2029,3,15),"100日","47日")))</f>
      </c>
      <c r="L20" s="4"/>
      <c r="M20" s="4"/>
      <c r="N20" s="4"/>
    </row>
    <row r="21" spans="1:14" x14ac:dyDescent="0.25">
      <c r="A21" s="4"/>
      <c r="B21" s="4"/>
      <c r="C21" s="5"/>
      <c r="D21" s="4"/>
      <c r="E21" s="5"/>
      <c r="F21" s="6"/>
      <c r="G21" s="6"/>
      <c r="H21" s="7">
        <f>IF(OR(F21="",G21=""),"",INT(G21-F21))</f>
      </c>
      <c r="I21" s="7">
        <f>IF(G21="","",G21-TODAY())</f>
      </c>
      <c r="J21" s="7">
        <f>IF(I21="","",IF(I21&lt;0,"期限切れ",IF(I21&lt;=14,"★14日以内",IF(AND(E21="手動",I21&lt;=30),"★手動で更新 30日以内",IF(I21&lt;=30,"30日以内(自動更新を確認)","")))))</f>
      </c>
      <c r="K21" s="7">
        <f>IF(OR(G21="",C21="社内CA"),"",IF(G21&lt;DATE(2027,3,15),"200日",IF(G21&lt;DATE(2029,3,15),"100日","47日")))</f>
      </c>
      <c r="L21" s="4"/>
      <c r="M21" s="4"/>
      <c r="N21" s="4"/>
    </row>
    <row r="22" spans="1:14" x14ac:dyDescent="0.25">
      <c r="A22" s="4"/>
      <c r="B22" s="4"/>
      <c r="C22" s="5"/>
      <c r="D22" s="4"/>
      <c r="E22" s="5"/>
      <c r="F22" s="6"/>
      <c r="G22" s="6"/>
      <c r="H22" s="7">
        <f>IF(OR(F22="",G22=""),"",INT(G22-F22))</f>
      </c>
      <c r="I22" s="7">
        <f>IF(G22="","",G22-TODAY())</f>
      </c>
      <c r="J22" s="7">
        <f>IF(I22="","",IF(I22&lt;0,"期限切れ",IF(I22&lt;=14,"★14日以内",IF(AND(E22="手動",I22&lt;=30),"★手動で更新 30日以内",IF(I22&lt;=30,"30日以内(自動更新を確認)","")))))</f>
      </c>
      <c r="K22" s="7">
        <f>IF(OR(G22="",C22="社内CA"),"",IF(G22&lt;DATE(2027,3,15),"200日",IF(G22&lt;DATE(2029,3,15),"100日","47日")))</f>
      </c>
      <c r="L22" s="4"/>
      <c r="M22" s="4"/>
      <c r="N22" s="4"/>
    </row>
    <row r="23" spans="1:14" x14ac:dyDescent="0.25">
      <c r="A23" s="4"/>
      <c r="B23" s="4"/>
      <c r="C23" s="5"/>
      <c r="D23" s="4"/>
      <c r="E23" s="5"/>
      <c r="F23" s="6"/>
      <c r="G23" s="6"/>
      <c r="H23" s="7">
        <f>IF(OR(F23="",G23=""),"",INT(G23-F23))</f>
      </c>
      <c r="I23" s="7">
        <f>IF(G23="","",G23-TODAY())</f>
      </c>
      <c r="J23" s="7">
        <f>IF(I23="","",IF(I23&lt;0,"期限切れ",IF(I23&lt;=14,"★14日以内",IF(AND(E23="手動",I23&lt;=30),"★手動で更新 30日以内",IF(I23&lt;=30,"30日以内(自動更新を確認)","")))))</f>
      </c>
      <c r="K23" s="7">
        <f>IF(OR(G23="",C23="社内CA"),"",IF(G23&lt;DATE(2027,3,15),"200日",IF(G23&lt;DATE(2029,3,15),"100日","47日")))</f>
      </c>
      <c r="L23" s="4"/>
      <c r="M23" s="4"/>
      <c r="N23" s="4"/>
    </row>
    <row r="24" spans="1:14" x14ac:dyDescent="0.25">
      <c r="A24" s="4"/>
      <c r="B24" s="4"/>
      <c r="C24" s="5"/>
      <c r="D24" s="4"/>
      <c r="E24" s="5"/>
      <c r="F24" s="6"/>
      <c r="G24" s="6"/>
      <c r="H24" s="7">
        <f>IF(OR(F24="",G24=""),"",INT(G24-F24))</f>
      </c>
      <c r="I24" s="7">
        <f>IF(G24="","",G24-TODAY())</f>
      </c>
      <c r="J24" s="7">
        <f>IF(I24="","",IF(I24&lt;0,"期限切れ",IF(I24&lt;=14,"★14日以内",IF(AND(E24="手動",I24&lt;=30),"★手動で更新 30日以内",IF(I24&lt;=30,"30日以内(自動更新を確認)","")))))</f>
      </c>
      <c r="K24" s="7">
        <f>IF(OR(G24="",C24="社内CA"),"",IF(G24&lt;DATE(2027,3,15),"200日",IF(G24&lt;DATE(2029,3,15),"100日","47日")))</f>
      </c>
      <c r="L24" s="4"/>
      <c r="M24" s="4"/>
      <c r="N24" s="4"/>
    </row>
    <row r="25" spans="1:14" x14ac:dyDescent="0.25">
      <c r="A25" s="4"/>
      <c r="B25" s="4"/>
      <c r="C25" s="5"/>
      <c r="D25" s="4"/>
      <c r="E25" s="5"/>
      <c r="F25" s="6"/>
      <c r="G25" s="6"/>
      <c r="H25" s="7">
        <f>IF(OR(F25="",G25=""),"",INT(G25-F25))</f>
      </c>
      <c r="I25" s="7">
        <f>IF(G25="","",G25-TODAY())</f>
      </c>
      <c r="J25" s="7">
        <f>IF(I25="","",IF(I25&lt;0,"期限切れ",IF(I25&lt;=14,"★14日以内",IF(AND(E25="手動",I25&lt;=30),"★手動で更新 30日以内",IF(I25&lt;=30,"30日以内(自動更新を確認)","")))))</f>
      </c>
      <c r="K25" s="7">
        <f>IF(OR(G25="",C25="社内CA"),"",IF(G25&lt;DATE(2027,3,15),"200日",IF(G25&lt;DATE(2029,3,15),"100日","47日")))</f>
      </c>
      <c r="L25" s="4"/>
      <c r="M25" s="4"/>
      <c r="N25" s="4"/>
    </row>
    <row r="26" spans="1:14" x14ac:dyDescent="0.25">
      <c r="A26" s="4"/>
      <c r="B26" s="4"/>
      <c r="C26" s="5"/>
      <c r="D26" s="4"/>
      <c r="E26" s="5"/>
      <c r="F26" s="6"/>
      <c r="G26" s="6"/>
      <c r="H26" s="7">
        <f>IF(OR(F26="",G26=""),"",INT(G26-F26))</f>
      </c>
      <c r="I26" s="7">
        <f>IF(G26="","",G26-TODAY())</f>
      </c>
      <c r="J26" s="7">
        <f>IF(I26="","",IF(I26&lt;0,"期限切れ",IF(I26&lt;=14,"★14日以内",IF(AND(E26="手動",I26&lt;=30),"★手動で更新 30日以内",IF(I26&lt;=30,"30日以内(自動更新を確認)","")))))</f>
      </c>
      <c r="K26" s="7">
        <f>IF(OR(G26="",C26="社内CA"),"",IF(G26&lt;DATE(2027,3,15),"200日",IF(G26&lt;DATE(2029,3,15),"100日","47日")))</f>
      </c>
      <c r="L26" s="4"/>
      <c r="M26" s="4"/>
      <c r="N26" s="4"/>
    </row>
    <row r="27" spans="1:14" x14ac:dyDescent="0.25">
      <c r="A27" s="4"/>
      <c r="B27" s="4"/>
      <c r="C27" s="5"/>
      <c r="D27" s="4"/>
      <c r="E27" s="5"/>
      <c r="F27" s="6"/>
      <c r="G27" s="6"/>
      <c r="H27" s="7">
        <f>IF(OR(F27="",G27=""),"",INT(G27-F27))</f>
      </c>
      <c r="I27" s="7">
        <f>IF(G27="","",G27-TODAY())</f>
      </c>
      <c r="J27" s="7">
        <f>IF(I27="","",IF(I27&lt;0,"期限切れ",IF(I27&lt;=14,"★14日以内",IF(AND(E27="手動",I27&lt;=30),"★手動で更新 30日以内",IF(I27&lt;=30,"30日以内(自動更新を確認)","")))))</f>
      </c>
      <c r="K27" s="7">
        <f>IF(OR(G27="",C27="社内CA"),"",IF(G27&lt;DATE(2027,3,15),"200日",IF(G27&lt;DATE(2029,3,15),"100日","47日")))</f>
      </c>
      <c r="L27" s="4"/>
      <c r="M27" s="4"/>
      <c r="N27" s="4"/>
    </row>
    <row r="28" spans="1:14" x14ac:dyDescent="0.25">
      <c r="A28" s="4"/>
      <c r="B28" s="4"/>
      <c r="C28" s="5"/>
      <c r="D28" s="4"/>
      <c r="E28" s="5"/>
      <c r="F28" s="6"/>
      <c r="G28" s="6"/>
      <c r="H28" s="7">
        <f>IF(OR(F28="",G28=""),"",INT(G28-F28))</f>
      </c>
      <c r="I28" s="7">
        <f>IF(G28="","",G28-TODAY())</f>
      </c>
      <c r="J28" s="7">
        <f>IF(I28="","",IF(I28&lt;0,"期限切れ",IF(I28&lt;=14,"★14日以内",IF(AND(E28="手動",I28&lt;=30),"★手動で更新 30日以内",IF(I28&lt;=30,"30日以内(自動更新を確認)","")))))</f>
      </c>
      <c r="K28" s="7">
        <f>IF(OR(G28="",C28="社内CA"),"",IF(G28&lt;DATE(2027,3,15),"200日",IF(G28&lt;DATE(2029,3,15),"100日","47日")))</f>
      </c>
      <c r="L28" s="4"/>
      <c r="M28" s="4"/>
      <c r="N28" s="4"/>
    </row>
    <row r="29" spans="1:14" x14ac:dyDescent="0.25">
      <c r="A29" s="4"/>
      <c r="B29" s="4"/>
      <c r="C29" s="5"/>
      <c r="D29" s="4"/>
      <c r="E29" s="5"/>
      <c r="F29" s="6"/>
      <c r="G29" s="6"/>
      <c r="H29" s="7">
        <f>IF(OR(F29="",G29=""),"",INT(G29-F29))</f>
      </c>
      <c r="I29" s="7">
        <f>IF(G29="","",G29-TODAY())</f>
      </c>
      <c r="J29" s="7">
        <f>IF(I29="","",IF(I29&lt;0,"期限切れ",IF(I29&lt;=14,"★14日以内",IF(AND(E29="手動",I29&lt;=30),"★手動で更新 30日以内",IF(I29&lt;=30,"30日以内(自動更新を確認)","")))))</f>
      </c>
      <c r="K29" s="7">
        <f>IF(OR(G29="",C29="社内CA"),"",IF(G29&lt;DATE(2027,3,15),"200日",IF(G29&lt;DATE(2029,3,15),"100日","47日")))</f>
      </c>
      <c r="L29" s="4"/>
      <c r="M29" s="4"/>
      <c r="N29" s="4"/>
    </row>
    <row r="30" spans="1:14" x14ac:dyDescent="0.25">
      <c r="A30" s="4"/>
      <c r="B30" s="4"/>
      <c r="C30" s="5"/>
      <c r="D30" s="4"/>
      <c r="E30" s="5"/>
      <c r="F30" s="6"/>
      <c r="G30" s="6"/>
      <c r="H30" s="7">
        <f>IF(OR(F30="",G30=""),"",INT(G30-F30))</f>
      </c>
      <c r="I30" s="7">
        <f>IF(G30="","",G30-TODAY())</f>
      </c>
      <c r="J30" s="7">
        <f>IF(I30="","",IF(I30&lt;0,"期限切れ",IF(I30&lt;=14,"★14日以内",IF(AND(E30="手動",I30&lt;=30),"★手動で更新 30日以内",IF(I30&lt;=30,"30日以内(自動更新を確認)","")))))</f>
      </c>
      <c r="K30" s="7">
        <f>IF(OR(G30="",C30="社内CA"),"",IF(G30&lt;DATE(2027,3,15),"200日",IF(G30&lt;DATE(2029,3,15),"100日","47日")))</f>
      </c>
      <c r="L30" s="4"/>
      <c r="M30" s="4"/>
      <c r="N30" s="4"/>
    </row>
    <row r="31" spans="1:14" x14ac:dyDescent="0.25">
      <c r="A31" s="4"/>
      <c r="B31" s="4"/>
      <c r="C31" s="5"/>
      <c r="D31" s="4"/>
      <c r="E31" s="5"/>
      <c r="F31" s="6"/>
      <c r="G31" s="6"/>
      <c r="H31" s="7">
        <f>IF(OR(F31="",G31=""),"",INT(G31-F31))</f>
      </c>
      <c r="I31" s="7">
        <f>IF(G31="","",G31-TODAY())</f>
      </c>
      <c r="J31" s="7">
        <f>IF(I31="","",IF(I31&lt;0,"期限切れ",IF(I31&lt;=14,"★14日以内",IF(AND(E31="手動",I31&lt;=30),"★手動で更新 30日以内",IF(I31&lt;=30,"30日以内(自動更新を確認)","")))))</f>
      </c>
      <c r="K31" s="7">
        <f>IF(OR(G31="",C31="社内CA"),"",IF(G31&lt;DATE(2027,3,15),"200日",IF(G31&lt;DATE(2029,3,15),"100日","47日")))</f>
      </c>
      <c r="L31" s="4"/>
      <c r="M31" s="4"/>
      <c r="N31" s="4"/>
    </row>
    <row r="32" spans="1:14" x14ac:dyDescent="0.25">
      <c r="A32" s="4"/>
      <c r="B32" s="4"/>
      <c r="C32" s="5"/>
      <c r="D32" s="4"/>
      <c r="E32" s="5"/>
      <c r="F32" s="6"/>
      <c r="G32" s="6"/>
      <c r="H32" s="7">
        <f>IF(OR(F32="",G32=""),"",INT(G32-F32))</f>
      </c>
      <c r="I32" s="7">
        <f>IF(G32="","",G32-TODAY())</f>
      </c>
      <c r="J32" s="7">
        <f>IF(I32="","",IF(I32&lt;0,"期限切れ",IF(I32&lt;=14,"★14日以内",IF(AND(E32="手動",I32&lt;=30),"★手動で更新 30日以内",IF(I32&lt;=30,"30日以内(自動更新を確認)","")))))</f>
      </c>
      <c r="K32" s="7">
        <f>IF(OR(G32="",C32="社内CA"),"",IF(G32&lt;DATE(2027,3,15),"200日",IF(G32&lt;DATE(2029,3,15),"100日","47日")))</f>
      </c>
      <c r="L32" s="4"/>
      <c r="M32" s="4"/>
      <c r="N32" s="4"/>
    </row>
    <row r="33" spans="1:14" x14ac:dyDescent="0.25">
      <c r="A33" s="4"/>
      <c r="B33" s="4"/>
      <c r="C33" s="5"/>
      <c r="D33" s="4"/>
      <c r="E33" s="5"/>
      <c r="F33" s="6"/>
      <c r="G33" s="6"/>
      <c r="H33" s="7">
        <f>IF(OR(F33="",G33=""),"",INT(G33-F33))</f>
      </c>
      <c r="I33" s="7">
        <f>IF(G33="","",G33-TODAY())</f>
      </c>
      <c r="J33" s="7">
        <f>IF(I33="","",IF(I33&lt;0,"期限切れ",IF(I33&lt;=14,"★14日以内",IF(AND(E33="手動",I33&lt;=30),"★手動で更新 30日以内",IF(I33&lt;=30,"30日以内(自動更新を確認)","")))))</f>
      </c>
      <c r="K33" s="7">
        <f>IF(OR(G33="",C33="社内CA"),"",IF(G33&lt;DATE(2027,3,15),"200日",IF(G33&lt;DATE(2029,3,15),"100日","47日")))</f>
      </c>
      <c r="L33" s="4"/>
      <c r="M33" s="4"/>
      <c r="N33" s="4"/>
    </row>
    <row r="34" spans="1:14" x14ac:dyDescent="0.25">
      <c r="A34" s="4"/>
      <c r="B34" s="4"/>
      <c r="C34" s="5"/>
      <c r="D34" s="4"/>
      <c r="E34" s="5"/>
      <c r="F34" s="6"/>
      <c r="G34" s="6"/>
      <c r="H34" s="7">
        <f>IF(OR(F34="",G34=""),"",INT(G34-F34))</f>
      </c>
      <c r="I34" s="7">
        <f>IF(G34="","",G34-TODAY())</f>
      </c>
      <c r="J34" s="7">
        <f>IF(I34="","",IF(I34&lt;0,"期限切れ",IF(I34&lt;=14,"★14日以内",IF(AND(E34="手動",I34&lt;=30),"★手動で更新 30日以内",IF(I34&lt;=30,"30日以内(自動更新を確認)","")))))</f>
      </c>
      <c r="K34" s="7">
        <f>IF(OR(G34="",C34="社内CA"),"",IF(G34&lt;DATE(2027,3,15),"200日",IF(G34&lt;DATE(2029,3,15),"100日","47日")))</f>
      </c>
      <c r="L34" s="4"/>
      <c r="M34" s="4"/>
      <c r="N34" s="4"/>
    </row>
    <row r="35" spans="1:14" x14ac:dyDescent="0.25">
      <c r="A35" s="4"/>
      <c r="B35" s="4"/>
      <c r="C35" s="5"/>
      <c r="D35" s="4"/>
      <c r="E35" s="5"/>
      <c r="F35" s="6"/>
      <c r="G35" s="6"/>
      <c r="H35" s="7">
        <f>IF(OR(F35="",G35=""),"",INT(G35-F35))</f>
      </c>
      <c r="I35" s="7">
        <f>IF(G35="","",G35-TODAY())</f>
      </c>
      <c r="J35" s="7">
        <f>IF(I35="","",IF(I35&lt;0,"期限切れ",IF(I35&lt;=14,"★14日以内",IF(AND(E35="手動",I35&lt;=30),"★手動で更新 30日以内",IF(I35&lt;=30,"30日以内(自動更新を確認)","")))))</f>
      </c>
      <c r="K35" s="7">
        <f>IF(OR(G35="",C35="社内CA"),"",IF(G35&lt;DATE(2027,3,15),"200日",IF(G35&lt;DATE(2029,3,15),"100日","47日")))</f>
      </c>
      <c r="L35" s="4"/>
      <c r="M35" s="4"/>
      <c r="N35" s="4"/>
    </row>
    <row r="36" spans="1:14" x14ac:dyDescent="0.25">
      <c r="A36" s="4"/>
      <c r="B36" s="4"/>
      <c r="C36" s="5"/>
      <c r="D36" s="4"/>
      <c r="E36" s="5"/>
      <c r="F36" s="6"/>
      <c r="G36" s="6"/>
      <c r="H36" s="7">
        <f>IF(OR(F36="",G36=""),"",INT(G36-F36))</f>
      </c>
      <c r="I36" s="7">
        <f>IF(G36="","",G36-TODAY())</f>
      </c>
      <c r="J36" s="7">
        <f>IF(I36="","",IF(I36&lt;0,"期限切れ",IF(I36&lt;=14,"★14日以内",IF(AND(E36="手動",I36&lt;=30),"★手動で更新 30日以内",IF(I36&lt;=30,"30日以内(自動更新を確認)","")))))</f>
      </c>
      <c r="K36" s="7">
        <f>IF(OR(G36="",C36="社内CA"),"",IF(G36&lt;DATE(2027,3,15),"200日",IF(G36&lt;DATE(2029,3,15),"100日","47日")))</f>
      </c>
      <c r="L36" s="4"/>
      <c r="M36" s="4"/>
      <c r="N36" s="4"/>
    </row>
    <row r="37" spans="1:14" x14ac:dyDescent="0.25">
      <c r="A37" s="4"/>
      <c r="B37" s="4"/>
      <c r="C37" s="5"/>
      <c r="D37" s="4"/>
      <c r="E37" s="5"/>
      <c r="F37" s="6"/>
      <c r="G37" s="6"/>
      <c r="H37" s="7">
        <f>IF(OR(F37="",G37=""),"",INT(G37-F37))</f>
      </c>
      <c r="I37" s="7">
        <f>IF(G37="","",G37-TODAY())</f>
      </c>
      <c r="J37" s="7">
        <f>IF(I37="","",IF(I37&lt;0,"期限切れ",IF(I37&lt;=14,"★14日以内",IF(AND(E37="手動",I37&lt;=30),"★手動で更新 30日以内",IF(I37&lt;=30,"30日以内(自動更新を確認)","")))))</f>
      </c>
      <c r="K37" s="7">
        <f>IF(OR(G37="",C37="社内CA"),"",IF(G37&lt;DATE(2027,3,15),"200日",IF(G37&lt;DATE(2029,3,15),"100日","47日")))</f>
      </c>
      <c r="L37" s="4"/>
      <c r="M37" s="4"/>
      <c r="N37" s="4"/>
    </row>
  </sheetData>
  <autoFilter ref="A3:N3"/>
  <mergeCells count="2">
    <mergeCell ref="A1:N1"/>
    <mergeCell ref="A2:N2"/>
  </mergeCells>
  <dataValidations count="4">
    <dataValidation type="list" allowBlank="1" sqref="C10:C37">
      <formula1>"DV,OV,EV,社内CA"</formula1>
    </dataValidation>
    <dataValidation type="list" allowBlank="1" sqref="C4:C37">
      <formula1>"DV,OV,EV,社内CA"</formula1>
    </dataValidation>
    <dataValidation type="list" allowBlank="1" sqref="E10:E37">
      <formula1>"自動(ACME),自動(サービス側),手動"</formula1>
    </dataValidation>
    <dataValidation type="list" allowBlank="1" sqref="E4:E37">
      <formula1>"自動(ACME),自動(サービス側),手動"</formula1>
    </dataValidation>
  </dataValidations>
  <pageMargins left="0.4" right="0.4" top="0.5" bottom="0.6" header="0.3" footer="0.3"/>
  <pageSetup paperSize="9" orientation="landscape" fitToWidth="1" fitToHeight="0"/>
  <headerFooter>
    <oddFooter>&amp;L&amp;8情シスのミカタ(it-mikata.gameagelayer.com)の無料テンプレ&amp;R&amp;8&amp;P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12"/>
  <sheetViews>
    <sheetView workbookViewId="0" showGridLines="0"/>
  </sheetViews>
  <sheetFormatPr defaultRowHeight="18" outlineLevelRow="0" outlineLevelCol="0" x14ac:dyDescent="55" customHeight="1"/>
  <cols>
    <col min="1" max="1" width="4" customWidth="1"/>
    <col min="2" max="2" width="110" customWidth="1"/>
  </cols>
  <sheetData>
    <row r="1" spans="2:2" x14ac:dyDescent="0.25">
      <c r="B1" s="8" t="s">
        <v>79</v>
      </c>
    </row>
    <row r="3" spans="2:2" x14ac:dyDescent="0.25">
      <c r="B3" s="9" t="s">
        <v>80</v>
      </c>
    </row>
    <row r="4" spans="2:2" x14ac:dyDescent="0.25">
      <c r="B4" s="9" t="s">
        <v>81</v>
      </c>
    </row>
    <row r="5" spans="2:2" x14ac:dyDescent="0.25">
      <c r="B5" s="9" t="s">
        <v>82</v>
      </c>
    </row>
    <row r="6" spans="2:2" x14ac:dyDescent="0.25">
      <c r="B6" s="9" t="s">
        <v>83</v>
      </c>
    </row>
    <row r="7" spans="2:2" x14ac:dyDescent="0.25">
      <c r="B7" s="9" t="s">
        <v>84</v>
      </c>
    </row>
    <row r="8" spans="2:2" x14ac:dyDescent="0.25">
      <c r="B8" s="9" t="s">
        <v>85</v>
      </c>
    </row>
    <row r="9" spans="2:2" x14ac:dyDescent="0.25">
      <c r="B9" s="9" t="s">
        <v>86</v>
      </c>
    </row>
    <row r="10" spans="2:2" x14ac:dyDescent="0.25">
      <c r="B10" s="9" t="s">
        <v>87</v>
      </c>
    </row>
    <row r="11" spans="2:2" x14ac:dyDescent="0.25">
      <c r="B11" s="9" t="s">
        <v>88</v>
      </c>
    </row>
    <row r="12" spans="2:2" x14ac:dyDescent="0.25">
      <c r="B12" s="9" t="s">
        <v>89</v>
      </c>
    </row>
  </sheetData>
  <pageMargins left="0.5" right="0.5" top="0.6" bottom="0.6" header="0.3" footer="0.3"/>
  <pageSetup paperSize="9" orientation="portrait" fitToWidth="1" fitToHeight="0"/>
  <headerFooter>
    <oddFooter>&amp;L&amp;8情シスのミカタ(it-mikata.gameagelayer.com)の無料テンプレ&amp;R&amp;8&amp;P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ドメイン</vt:lpstr>
      <vt:lpstr>証明書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情シスのミカタ</dc:creator>
  <dc:title>ドメイン・SSL証明書管理台帳</dc:title>
  <dc:subject/>
  <dc:description/>
  <cp:keywords/>
  <cp:category/>
  <cp:lastModifiedBy>Unknown</cp:lastModifiedBy>
  <dcterms:created xsi:type="dcterms:W3CDTF">2026-10-03T11:41:17Z</dcterms:created>
  <dcterms:modified xsi:type="dcterms:W3CDTF">2026-10-03T11:41:17Z</dcterms:modified>
</cp:coreProperties>
</file>